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rive.gsk.com/personal/frances_p_defranco_gsk_com/Documents/Documents/Q1 2025/"/>
    </mc:Choice>
  </mc:AlternateContent>
  <xr:revisionPtr revIDLastSave="0" documentId="8_{FFA9CA07-D0D8-4322-ADD2-A276F079DD8D}" xr6:coauthVersionLast="47" xr6:coauthVersionMax="47" xr10:uidLastSave="{00000000-0000-0000-0000-000000000000}"/>
  <bookViews>
    <workbookView xWindow="28680" yWindow="-120" windowWidth="29040" windowHeight="15720" xr2:uid="{6EC06DA4-FC47-4AE4-A429-12C6E670DB15}"/>
  </bookViews>
  <sheets>
    <sheet name="Overview" sheetId="6" r:id="rId1"/>
    <sheet name="Glossary" sheetId="8" r:id="rId2"/>
  </sheets>
  <definedNames>
    <definedName name="_bdm.ac83072c1522488c978b876b40170b2d.edm" localSheetId="0" hidden="1">Overview!#REF!</definedName>
    <definedName name="_bdm.bcd135c1c3b74ac78d23f975be4c8df0.edm" hidden="1">Overview!$1:$1048576</definedName>
    <definedName name="_xlnm.Print_Titles" localSheetId="0">Overview!$5:$5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I45" i="6"/>
  <c r="I44" i="6"/>
  <c r="I43" i="6"/>
  <c r="I42" i="6"/>
  <c r="I52" i="6" l="1"/>
  <c r="I51" i="6"/>
  <c r="I50" i="6"/>
  <c r="I49" i="6"/>
  <c r="I48" i="6"/>
  <c r="I47" i="6"/>
  <c r="I46" i="6"/>
  <c r="I41" i="6"/>
  <c r="I40" i="6"/>
  <c r="I39" i="6"/>
  <c r="I37" i="6"/>
  <c r="I36" i="6"/>
  <c r="I35" i="6"/>
  <c r="I34" i="6"/>
  <c r="I33" i="6"/>
  <c r="I32" i="6"/>
  <c r="I31" i="6"/>
  <c r="I30" i="6"/>
  <c r="I29" i="6"/>
  <c r="I28" i="6"/>
  <c r="I93" i="6"/>
  <c r="I92" i="6"/>
  <c r="I91" i="6"/>
  <c r="I87" i="6"/>
  <c r="I86" i="6"/>
  <c r="I56" i="6"/>
  <c r="I55" i="6"/>
  <c r="I54" i="6"/>
  <c r="I53" i="6"/>
  <c r="I27" i="6"/>
  <c r="I25" i="6"/>
  <c r="I24" i="6"/>
  <c r="I23" i="6"/>
</calcChain>
</file>

<file path=xl/sharedStrings.xml><?xml version="1.0" encoding="utf-8"?>
<sst xmlns="http://schemas.openxmlformats.org/spreadsheetml/2006/main" count="317" uniqueCount="247">
  <si>
    <t>Epidemiology Report - Population Numbers Projected to 2030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</si>
  <si>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</si>
  <si>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US</t>
  </si>
  <si>
    <t>EU5</t>
  </si>
  <si>
    <t>China</t>
  </si>
  <si>
    <t>Japan</t>
  </si>
  <si>
    <t>TOTAL</t>
  </si>
  <si>
    <t>Infectious Disease</t>
  </si>
  <si>
    <r>
      <t>Shingles / Herpes Zoster</t>
    </r>
    <r>
      <rPr>
        <sz val="10"/>
        <color theme="1" tint="0.249977111117893"/>
        <rFont val="GSK Precision"/>
        <family val="3"/>
      </rPr>
      <t>​</t>
    </r>
  </si>
  <si>
    <t>50+ population​</t>
  </si>
  <si>
    <t>18-49 population</t>
  </si>
  <si>
    <t>599'878'240</t>
  </si>
  <si>
    <r>
      <t>Respiratory syncytial virus (RSV)</t>
    </r>
    <r>
      <rPr>
        <sz val="10"/>
        <color theme="1" tint="0.249977111117893"/>
        <rFont val="GSK Precision"/>
        <family val="3"/>
      </rPr>
      <t>​</t>
    </r>
  </si>
  <si>
    <t xml:space="preserve">Population of older adults aged 65+​ </t>
  </si>
  <si>
    <t xml:space="preserve">Population of older adults aged 60+ </t>
  </si>
  <si>
    <r>
      <t>Meningitis ABCWY</t>
    </r>
    <r>
      <rPr>
        <sz val="10"/>
        <color theme="1" tint="0.249977111117893"/>
        <rFont val="GSK Precision"/>
        <family val="3"/>
      </rPr>
      <t>​</t>
    </r>
  </si>
  <si>
    <t>Adolescent cohort ​(13-24)</t>
  </si>
  <si>
    <t>-</t>
  </si>
  <si>
    <t>Infant cohort​ (0-2)</t>
  </si>
  <si>
    <t>Influenza</t>
  </si>
  <si>
    <t xml:space="preserve">Population aged 6 months and above </t>
  </si>
  <si>
    <t>Pneumococcal</t>
  </si>
  <si>
    <t>Population aged 6 weeks - 17 years</t>
  </si>
  <si>
    <t xml:space="preserve">Population aged 18 years and above </t>
  </si>
  <si>
    <r>
      <t>Uncomplicated Urinary Tract </t>
    </r>
    <r>
      <rPr>
        <sz val="10"/>
        <color theme="1" tint="0.249977111117893"/>
        <rFont val="GSK Precision"/>
        <family val="3"/>
      </rPr>
      <t>​</t>
    </r>
    <r>
      <rPr>
        <b/>
        <sz val="10"/>
        <color theme="1" tint="0.249977111117893"/>
        <rFont val="GSK Precision"/>
        <family val="3"/>
      </rPr>
      <t>Infection (uUTI) ​</t>
    </r>
  </si>
  <si>
    <t>Treatment episodes​</t>
  </si>
  <si>
    <t>Episodes resistant to multiple classes or allergic to &gt;= 3 antibiotic classes​ ​</t>
  </si>
  <si>
    <t>Complicated Urinary Tract ​Infection (cUTI) ​</t>
  </si>
  <si>
    <t>Extended Spectrum Beta Lactamase (ESBL) +/ESBL+ &amp; Fluoroquinolones antibiotics (FQ-r)</t>
  </si>
  <si>
    <r>
      <t>Chronic hepatitis B </t>
    </r>
    <r>
      <rPr>
        <sz val="10"/>
        <color theme="1" tint="0.249977111117893"/>
        <rFont val="GSK Precision"/>
        <family val="3"/>
      </rPr>
      <t>​</t>
    </r>
  </si>
  <si>
    <t>Prevalent</t>
  </si>
  <si>
    <t>Diagnosed​</t>
  </si>
  <si>
    <t>Non-Cirrhotic, nucleoside analogue treated</t>
  </si>
  <si>
    <t xml:space="preserve">Nucleo(s)tide (NUC) treated Hepatitis B surface antigen (HBsAg) &lt;3000 </t>
  </si>
  <si>
    <t>HIV</t>
  </si>
  <si>
    <r>
      <t>HIV Treatment</t>
    </r>
    <r>
      <rPr>
        <sz val="10"/>
        <color theme="1" tint="0.249977111117893"/>
        <rFont val="GSK Precision"/>
        <family val="3"/>
      </rPr>
      <t>​</t>
    </r>
  </si>
  <si>
    <t>Prevalent​</t>
  </si>
  <si>
    <t>Treated​</t>
  </si>
  <si>
    <t>Naïve​</t>
  </si>
  <si>
    <t>Heavily treatment-experienced (HTE) people with HIV​</t>
  </si>
  <si>
    <t>Respiratory/Immunology &amp; Inflammation</t>
  </si>
  <si>
    <r>
      <t>Severe Asthma (SA)</t>
    </r>
    <r>
      <rPr>
        <sz val="10"/>
        <color theme="1" tint="0.249977111117893"/>
        <rFont val="GSK Precision"/>
        <family val="3"/>
      </rPr>
      <t>​</t>
    </r>
  </si>
  <si>
    <t>Diagnosed prevalent patients​</t>
  </si>
  <si>
    <t>Treated asthma patients (12+ age group)​</t>
  </si>
  <si>
    <t>Patients on High Dose (HD) or Medium Dose (MD) Inhaled cortico steroid (ICS) ​</t>
  </si>
  <si>
    <t xml:space="preserve">Patients with 2 or more exacerbations per year​ (= uncontrolled and bio-eligible) </t>
  </si>
  <si>
    <t>Of those, patients with EOS &gt;150</t>
  </si>
  <si>
    <r>
      <t>Hypereosinophilic Syndrome (HES)</t>
    </r>
    <r>
      <rPr>
        <sz val="10"/>
        <color theme="1" tint="0.249977111117893"/>
        <rFont val="GSK Precision"/>
        <family val="3"/>
      </rPr>
      <t>​</t>
    </r>
  </si>
  <si>
    <t>Treated patients​</t>
  </si>
  <si>
    <r>
      <t>Chronic Rhinosinusitus with Nasal Polyps (CRSwNP) </t>
    </r>
    <r>
      <rPr>
        <sz val="10"/>
        <color theme="1" tint="0.249977111117893"/>
        <rFont val="GSK Precision"/>
        <family val="3"/>
      </rPr>
      <t>​</t>
    </r>
  </si>
  <si>
    <t>CRS prevalent patients​</t>
  </si>
  <si>
    <t>CRSwNP (subset of CRS)​</t>
  </si>
  <si>
    <t>Patients managed by a specialist</t>
  </si>
  <si>
    <t>Bio-eligible patients: No surgery, Nasal Polyps Score &gt; 4 (US only)</t>
  </si>
  <si>
    <t>Bio-eligible patients: 1+ surgery ​(after removing comorbid SA patients)</t>
  </si>
  <si>
    <r>
      <t>Eosinophilic Granulomatosis </t>
    </r>
    <r>
      <rPr>
        <sz val="10"/>
        <color theme="1" tint="0.249977111117893"/>
        <rFont val="GSK Precision"/>
        <family val="3"/>
      </rPr>
      <t>​</t>
    </r>
    <r>
      <rPr>
        <b/>
        <sz val="10"/>
        <color theme="1" tint="0.249977111117893"/>
        <rFont val="GSK Precision"/>
        <family val="3"/>
      </rPr>
      <t>with Polyangiitis (EGPA)​</t>
    </r>
  </si>
  <si>
    <t>Systemic Lupus Erythematosus (SLE) including Lupus Nephritis</t>
  </si>
  <si>
    <t>Prevalent patients​</t>
  </si>
  <si>
    <t>Diagnosed patients​</t>
  </si>
  <si>
    <t>Antinuclear Antibody (ANA) positive without Central Nervous System (CNS) patients​</t>
  </si>
  <si>
    <t>Patients eligible for biologics​</t>
  </si>
  <si>
    <r>
      <t>Chronic Obstructive Pulmonary Disease (COPD)</t>
    </r>
    <r>
      <rPr>
        <sz val="10"/>
        <color theme="1" tint="0.249977111117893"/>
        <rFont val="GSK Precision"/>
        <family val="3"/>
      </rPr>
      <t>​</t>
    </r>
  </si>
  <si>
    <r>
      <t>Controller-t</t>
    </r>
    <r>
      <rPr>
        <sz val="10"/>
        <color theme="1" tint="0.249977111117893"/>
        <rFont val="GSK Precision"/>
        <family val="3"/>
      </rPr>
      <t>reated patients​</t>
    </r>
  </si>
  <si>
    <r>
      <t xml:space="preserve">Patients treated with inhaled triple therapy​ </t>
    </r>
    <r>
      <rPr>
        <sz val="10"/>
        <color theme="1" tint="0.249977111117893"/>
        <rFont val="GSK Precision"/>
      </rPr>
      <t>(after removing comorbid SA patients)</t>
    </r>
  </si>
  <si>
    <r>
      <t xml:space="preserve">Patients with </t>
    </r>
    <r>
      <rPr>
        <sz val="10"/>
        <color theme="1" tint="0.249977111117893"/>
        <rFont val="Aptos Narrow"/>
        <family val="2"/>
      </rPr>
      <t>≥</t>
    </r>
    <r>
      <rPr>
        <sz val="10"/>
        <color theme="1" tint="0.249977111117893"/>
        <rFont val="GSK Precision"/>
        <family val="3"/>
      </rPr>
      <t xml:space="preserve">2 moderate or ≥1 severe exacerbations per year​ </t>
    </r>
    <r>
      <rPr>
        <sz val="10"/>
        <color theme="1" tint="0.249977111117893"/>
        <rFont val="GSK Precision"/>
      </rPr>
      <t>(= uncontrolled and bio-eligible)</t>
    </r>
  </si>
  <si>
    <t>Of those, patients with EOS &gt;300</t>
  </si>
  <si>
    <t>Chronic Cough</t>
  </si>
  <si>
    <t>Refractory Chronic Cough (&gt; 8 weeks)</t>
  </si>
  <si>
    <t>Refractory Chronic Cough (&gt; 1 year)</t>
  </si>
  <si>
    <t>Oncology</t>
  </si>
  <si>
    <r>
      <t>Multiple myeloma</t>
    </r>
    <r>
      <rPr>
        <sz val="10"/>
        <color theme="1" tint="0.249977111117893"/>
        <rFont val="GSK Precision"/>
        <family val="3"/>
      </rPr>
      <t>​</t>
    </r>
  </si>
  <si>
    <t>1L drug-treated patients​</t>
  </si>
  <si>
    <t>2L drug-treated patients​</t>
  </si>
  <si>
    <t>3L drug-treated patients​</t>
  </si>
  <si>
    <t>4L+ drug-treated patients​</t>
  </si>
  <si>
    <r>
      <t>Endometrial cancer (EC)</t>
    </r>
    <r>
      <rPr>
        <sz val="10"/>
        <color theme="1" tint="0.249977111117893"/>
        <rFont val="GSK Precision"/>
        <family val="3"/>
      </rPr>
      <t>​</t>
    </r>
  </si>
  <si>
    <t>DNA Mismatch Repair (dMMR) micro-satellite high (MSI-H) 1L EC patients​</t>
  </si>
  <si>
    <t>Endometrial cancer (EC) incidence​</t>
  </si>
  <si>
    <t>Advanced / recurrent drug treated patients​</t>
  </si>
  <si>
    <t>1L A/R drug treated patients​</t>
  </si>
  <si>
    <t>2L A/R drug treated patients​</t>
  </si>
  <si>
    <t>DNA Mismatch Repair (dMMR) micro-satellite high (MSI-H) 2L EC patients​</t>
  </si>
  <si>
    <r>
      <t>Ovarian cancer</t>
    </r>
    <r>
      <rPr>
        <sz val="10"/>
        <color theme="1" tint="0.249977111117893"/>
        <rFont val="GSK Precision"/>
        <family val="3"/>
      </rPr>
      <t>​</t>
    </r>
  </si>
  <si>
    <t>Stage II-IV incidence​</t>
  </si>
  <si>
    <t>1L drug-treated patients​</t>
  </si>
  <si>
    <t>1L platinum-treated patients​</t>
  </si>
  <si>
    <t>Patients eligible for maintenance​ therapy</t>
  </si>
  <si>
    <t>Squamous non-small cell lung cancer (NSCLC)</t>
  </si>
  <si>
    <t>Stage IIIa/b incidence + Stage IV (Incidence + newly recurrent)​</t>
  </si>
  <si>
    <t>Patients on maintenance therapy receiving PARP​</t>
  </si>
  <si>
    <r>
      <t>Non-squamous NSCLC</t>
    </r>
    <r>
      <rPr>
        <sz val="10"/>
        <color theme="1" tint="0.249977111117893"/>
        <rFont val="GSK Precision"/>
        <family val="3"/>
      </rPr>
      <t>​</t>
    </r>
  </si>
  <si>
    <t>Stage IIIa/b incidence + Stage IV (Incidence + Newly Recurrent)​</t>
  </si>
  <si>
    <t>Myelofibrosis</t>
  </si>
  <si>
    <t>1L DTP</t>
  </si>
  <si>
    <t>2L DTP</t>
  </si>
  <si>
    <t>3L+ DTP</t>
  </si>
  <si>
    <t>2L NSCLC (wild type)</t>
  </si>
  <si>
    <t xml:space="preserve">2L post Programme Cell death Protein 1 (PD) + Chemotherapy (CT) patients </t>
  </si>
  <si>
    <t>98,646</t>
  </si>
  <si>
    <t>2L Eastern Co-operative Oncology Group (rating scale) (ECOG) (0-1) adjustment (Japan only)</t>
  </si>
  <si>
    <t>Stage III-IVAB Incidence</t>
  </si>
  <si>
    <t xml:space="preserve">Head &amp; Neck Squamous Cell Carcinoma (HNSCC) </t>
  </si>
  <si>
    <t>Stage III-IVAB Unresected CRT Treated</t>
  </si>
  <si>
    <t>Stage III-IVAB Unresected CRT Treated PD-L1 Positive</t>
  </si>
  <si>
    <t>Stage II-III colon cancer incidence + newly recurrent</t>
  </si>
  <si>
    <t xml:space="preserve">Colon Cancer </t>
  </si>
  <si>
    <t>Stage II-III Colon Cancer Receiving Surgery</t>
  </si>
  <si>
    <t>Stage II-III Colon Cancer Receiving Surgery dMMR/MSI-H</t>
  </si>
  <si>
    <t>Rectal Cancer</t>
  </si>
  <si>
    <t>Stage II-III rectal cancer incidence + newly recurrent</t>
  </si>
  <si>
    <t>Stage II-III rectal cancer dMMR / MSI-H</t>
  </si>
  <si>
    <t>Opportunity</t>
  </si>
  <si>
    <r>
      <t>Primary Biliary Cholangitis (PBC)</t>
    </r>
    <r>
      <rPr>
        <sz val="10"/>
        <color theme="1" tint="0.249977111117893"/>
        <rFont val="GSK Precision"/>
        <family val="3"/>
      </rPr>
      <t>​</t>
    </r>
  </si>
  <si>
    <t>Diagnosed patients ​</t>
  </si>
  <si>
    <t xml:space="preserve">Patients with Cholestatic pruritus </t>
  </si>
  <si>
    <t>Frontotemporal Dementia (FTD) - GRN Subtype</t>
  </si>
  <si>
    <t>FTD Prevalent patients​</t>
  </si>
  <si>
    <t>GRN Subtype</t>
  </si>
  <si>
    <r>
      <t>Non-Alcoholic Steatohepatitis (NASH)</t>
    </r>
    <r>
      <rPr>
        <sz val="10"/>
        <color theme="1" tint="0.249977111117893"/>
        <rFont val="GSK Precision"/>
        <family val="3"/>
      </rPr>
      <t>​</t>
    </r>
  </si>
  <si>
    <t>Prevalent patients</t>
  </si>
  <si>
    <t>F3 (numerous septa but not cirrhosis) patients</t>
  </si>
  <si>
    <t>References</t>
  </si>
  <si>
    <t>International Database (census.gov) -  US, EU5, China and Japan (2030)</t>
  </si>
  <si>
    <t>Butler 2015, Foxman, Nippon 2016, Sanchez 2014, Harada et al. 2012 ;Maasaka et al. 2016;  Wong 2017, Lui 2017, GSK quantitative market research 2019, Worldbank Population Data 2019, EU5 scaled on basis of Germany</t>
  </si>
  <si>
    <t>US Census Bureau; Carreno et al. (1.14%); Trinity Claims Research</t>
  </si>
  <si>
    <t>Rieger et al. and Wagenlehner et al. 2016</t>
  </si>
  <si>
    <t>Prevalence: (US) Wong et al; (CN) Polaris 2016; (JP) Tanaka; (EU5) Polaris 2016</t>
  </si>
  <si>
    <t>Diagnosis: (US) Polaris 2016; (CN) Polaris 2016; (JP) Tanaka;  (EU5) Polaris 2016</t>
  </si>
  <si>
    <r>
      <rPr>
        <sz val="11"/>
        <color theme="1" tint="0.249977111117893"/>
        <rFont val="Calibri"/>
        <family val="2"/>
        <scheme val="minor"/>
      </rPr>
      <t>Cirrhois rate (US) Optum; (CN) Fuzhou; (JP) MDV; (DE) GKV; NUC treated rate: Primary market research</t>
    </r>
    <r>
      <rPr>
        <sz val="10"/>
        <color theme="1" tint="0.249977111117893"/>
        <rFont val="GSK Precision"/>
        <family val="3"/>
      </rPr>
      <t>/IQVIA data</t>
    </r>
  </si>
  <si>
    <t>HBsAg &lt;3000: (US) Average of CN,JP; (CN) CR-HepB published data 2024;  (JP) Average across B-Clear and B-Well mono Ph2b/Ph3 trial data and Suzuki et al 2019; (EU5) B-Clear mono Ph2b trial population and B-WELL mono Ph3 trial population</t>
  </si>
  <si>
    <t>HIV Index: https://www.cdc.gov/hiv/statistics/overview/index.html</t>
  </si>
  <si>
    <t>HIV Treatment:  https://www.cdc.gov/hiv/statistics/overview/index.html</t>
  </si>
  <si>
    <t>HIV Prevention:  https://www.cdc.gov/nchhstp/newsroom/fact-sheets/hiv/prep-for-hiv-prevention-in-the-us-factsheet.html</t>
  </si>
  <si>
    <t>UN Population Statistics 2018</t>
  </si>
  <si>
    <t>2016 National Health Information Survey (NHIS)</t>
  </si>
  <si>
    <t>US: Medical &amp; Pharmacy Claims Data Analysis (IQVIA APLD, refreshed 2024); ex-US markets: IQVIA MIDAS Data, World Model</t>
  </si>
  <si>
    <t>US: Medical &amp; Pharmacy Claims Data Analysis (IQVIA APLD, refreshed 2024); Adelphi PMR 2018</t>
  </si>
  <si>
    <t>US: Medical &amp; Pharmacy Claims Data Analysis (IQVIA APLD, refreshed 2024); IDEAL Clinical Study (2017)</t>
  </si>
  <si>
    <t>US OPTUM Claims data (2019); Market estimates</t>
  </si>
  <si>
    <t>Chen at al (2020); European Position Paper on Rhinosinusitis and Nasal Polyps (EPOS; 2020); Starry et al (2021); Mullol et al (2024)</t>
  </si>
  <si>
    <t>Mullol et al (2024); Ference et al (2024)</t>
  </si>
  <si>
    <t>US: Medical &amp; Pharmacy Claims Data Analysis (IQVIA APLD, refreshed 2024); ex-US markets: Stevens et al (2017)</t>
  </si>
  <si>
    <t>GSK Primary Research 2024 - NP Demand Study; Silver et al (2023). Removes patients with comorbid severe asthma, who are included in severe asthma epi.</t>
  </si>
  <si>
    <t>US Claims Data analysis refresh with new ICD-10 code (2024)</t>
  </si>
  <si>
    <t>Vinit, Muller et al (2009); Mahr (2004); Romero-Gomez (2015); GSK Global Demand Study (2017)</t>
  </si>
  <si>
    <t>Strogan and Petri (2018); Yeh (2013); Zou (2014); Schwarting (2021)</t>
  </si>
  <si>
    <t>Wang (2016); World Bank (2022); You (2013); Zou (2014); Schwarting (2021)</t>
  </si>
  <si>
    <t>Leuchten (2017); Kampvlafka (2012)</t>
  </si>
  <si>
    <t>US I&amp;A Analyses from 2023, Adelphi 2021 DSP, Global Benlysta Medical team eligibility rules 2021</t>
  </si>
  <si>
    <t>UN Population Statistics 2018; GSK Epidemiology</t>
  </si>
  <si>
    <t>Soriano et. Al: Lancet Respir Med 2017; GSK Epidemiology</t>
  </si>
  <si>
    <t>IQVIA APLD (US) or LRx patient level data, plus Atrys Data (ES). Removes patients with comorbid severe asthma, who are included in severe asthma epi.</t>
  </si>
  <si>
    <t>US: Medical &amp; Pharmacy Claims Data Analysis (IQVIA APLD, refreshed 2024); UK EMR database</t>
  </si>
  <si>
    <t>Optum Clinformatics DataMart (2023)</t>
  </si>
  <si>
    <t>Song, W et al. Eur Resp J. 2015, Liang et al. 2022, Chamberlain, SAF et al. Lung. 2015, Zeiger, RS et al. Perm J. 2020</t>
  </si>
  <si>
    <t>ZS Associates. Sep 2022. , Evercore February 2022, Life Sci Capital. December 2022, Cowen. February 2023., Jefferies Sep 2022.</t>
  </si>
  <si>
    <t>US: 2024 US epidemiology based on Epic Oncology, Oracle PM, and Clarivate epidemiology 2024, EU5/JP: Clarivate MM epidemiology Mature Market Dashboard 2024, CN: Clarivate MM China epidemiology 2024</t>
  </si>
  <si>
    <t>Cerner Envisa CancerMPact Patient Metrics (EU 2024, US 2023)</t>
  </si>
  <si>
    <t>Extracted from Uterine Cancer Incidence using 93% ratio</t>
  </si>
  <si>
    <t>Derived from Oracle CancerMPact Patient Metrics and JEMPERLI LRF Assumptions (05/2024)</t>
  </si>
  <si>
    <t>CancerMpact (2024)</t>
  </si>
  <si>
    <t>CancerMPact data calculated using an assumption of 75% 1L Platinum patients eligible for maintenance therapy</t>
  </si>
  <si>
    <t>CernerEviza (2022)</t>
  </si>
  <si>
    <t>US: GSK epi study by Epiphany Partners Feb 2023; Germany, Spain, UK, France, Italy: internal research on file; Japan: JSH, MHLW registry data, internal research on file</t>
  </si>
  <si>
    <t>Diagnosed patients: Lu M, Liu JL, 2018 (US); Sebode 2020 (DE); Tanaka 2019 (JP/CN)</t>
  </si>
  <si>
    <t>Patients with Cholestatic pruritus (CP)​: Hegade 2018</t>
  </si>
  <si>
    <t>FTD Prevalent patients​: Based on Diganosed prevalent patients and published diagnosis rates in AFTD overviews</t>
  </si>
  <si>
    <t>FTD Diagnosed Prevalent patients​: Knopman 2011; Terracciano 2021; Wade-Isoe 2012</t>
  </si>
  <si>
    <t>GRN Subtype: Wagner 2021, Moore 2020</t>
  </si>
  <si>
    <t>Prevalent patients: Estes 2018</t>
  </si>
  <si>
    <t>Diagnosed patients​: Schattenberg 2021</t>
  </si>
  <si>
    <t>F3 (numerous septa but not cirrhosis) patients: Schattenberg 2021</t>
  </si>
  <si>
    <t>Cerner Eviza (April 2022)</t>
  </si>
  <si>
    <t>CernerEvisa CancerMPact (Jan 2023)</t>
  </si>
  <si>
    <t>Derived from CernerEvisa CancerMPact (Jan 2023) data and analysis of previous clinical trials in HNSCC</t>
  </si>
  <si>
    <t>CernerEvisa (April 2022)</t>
  </si>
  <si>
    <t xml:space="preserve">Andre, et al; 2020. 2. Lorenzi, et al; 2020. 3. Battaglin, et al; 2018. </t>
  </si>
  <si>
    <t>Epidemiology Report - Q1 2023</t>
  </si>
  <si>
    <t>Glossary</t>
  </si>
  <si>
    <t>1L, 2L, 3L</t>
  </si>
  <si>
    <t>1st-, 2nd- or 3rd-line treatment</t>
  </si>
  <si>
    <t>ANA</t>
  </si>
  <si>
    <t>Antinuclear Antibody</t>
  </si>
  <si>
    <t>CNS</t>
  </si>
  <si>
    <t>Central Nervous System</t>
  </si>
  <si>
    <t>COPD</t>
  </si>
  <si>
    <t>Chronic Obstructive Pulmonary Disease</t>
  </si>
  <si>
    <t>CRSwNP ​</t>
  </si>
  <si>
    <t xml:space="preserve">Chronic Rhinosinusitus with Nasal Polyps </t>
  </si>
  <si>
    <t>CT</t>
  </si>
  <si>
    <t>Chemotherapy treated patients</t>
  </si>
  <si>
    <t>cUTI</t>
  </si>
  <si>
    <t xml:space="preserve">Complicated Urinary Tract ​Infection </t>
  </si>
  <si>
    <t>dMMR</t>
  </si>
  <si>
    <t xml:space="preserve">DNA Mismatch Repair </t>
  </si>
  <si>
    <t>EC</t>
  </si>
  <si>
    <t>Endometrial cancer</t>
  </si>
  <si>
    <t>ECOG</t>
  </si>
  <si>
    <t>Eastern Co-operative Oncology Group (rating scale)</t>
  </si>
  <si>
    <t>EGPA</t>
  </si>
  <si>
    <t>Eosinophilic Granulomatosis ​with Polyangiitis</t>
  </si>
  <si>
    <t>ESBL</t>
  </si>
  <si>
    <t xml:space="preserve">Extended Spectrum Beta Lactamase </t>
  </si>
  <si>
    <t>F3</t>
  </si>
  <si>
    <t xml:space="preserve">Numerous septa but not cirrhosis </t>
  </si>
  <si>
    <t>FQ-r</t>
  </si>
  <si>
    <t xml:space="preserve">Fluoroquinolones antibiotics </t>
  </si>
  <si>
    <t>FTD</t>
  </si>
  <si>
    <t>Frontotemporal Dementia</t>
  </si>
  <si>
    <t>HBsAg</t>
  </si>
  <si>
    <t xml:space="preserve">Hepatitis B surface Antigen </t>
  </si>
  <si>
    <t>HES</t>
  </si>
  <si>
    <t>Hyper Eosinophilic Syndrome</t>
  </si>
  <si>
    <t>HD</t>
  </si>
  <si>
    <t>High Dose</t>
  </si>
  <si>
    <t>HTE</t>
  </si>
  <si>
    <t>Heavily treatment-experienced</t>
  </si>
  <si>
    <t>ICS</t>
  </si>
  <si>
    <t>Inhaled cortico steroid</t>
  </si>
  <si>
    <t>MD</t>
  </si>
  <si>
    <t>Medium Dose</t>
  </si>
  <si>
    <t>MSI-H</t>
  </si>
  <si>
    <t xml:space="preserve">Micro-satellite High </t>
  </si>
  <si>
    <t>NASH</t>
  </si>
  <si>
    <t>Non-Alcoholic Steatohepatitis</t>
  </si>
  <si>
    <t>NSCLC</t>
  </si>
  <si>
    <t>Non-small cell lung cancer </t>
  </si>
  <si>
    <t>NUC</t>
  </si>
  <si>
    <t xml:space="preserve">Nucleo(s)tide </t>
  </si>
  <si>
    <t>PBC</t>
  </si>
  <si>
    <t>Primary Biliary Cholangitis</t>
  </si>
  <si>
    <t>PD</t>
  </si>
  <si>
    <t>Programme Cell death Protein 1</t>
  </si>
  <si>
    <t>PrEP</t>
  </si>
  <si>
    <t>Pre-exposure prophylaxis</t>
  </si>
  <si>
    <t>RSV</t>
  </si>
  <si>
    <t>Respiratory Syncytial Virus</t>
  </si>
  <si>
    <t>SEA</t>
  </si>
  <si>
    <t xml:space="preserve">Severe Eosinophilic Asthma </t>
  </si>
  <si>
    <t>SLE</t>
  </si>
  <si>
    <t>Systemic Lupus Erythematosus</t>
  </si>
  <si>
    <t>rVVC</t>
  </si>
  <si>
    <t xml:space="preserve">Recurring Vulvovaginal Candidiasis </t>
  </si>
  <si>
    <t>uUTI</t>
  </si>
  <si>
    <t>Uncomplicated Urinary Tract ​Infection</t>
  </si>
  <si>
    <t>VVC</t>
  </si>
  <si>
    <t>Vulvovaginal Candidiasis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</si>
</sst>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GSK Precision"/>
      <family val="3"/>
    </font>
    <font>
      <b/>
      <sz val="11"/>
      <color theme="1"/>
      <name val="GSK Precision"/>
      <family val="3"/>
    </font>
    <font>
      <b/>
      <sz val="14"/>
      <color theme="0"/>
      <name val="GSK Precision"/>
      <family val="3"/>
    </font>
    <font>
      <b/>
      <sz val="10"/>
      <color theme="1" tint="0.249977111117893"/>
      <name val="GSK Precision"/>
      <family val="3"/>
    </font>
    <font>
      <sz val="10"/>
      <color theme="1" tint="0.249977111117893"/>
      <name val="GSK Precision"/>
      <family val="3"/>
    </font>
    <font>
      <b/>
      <sz val="10"/>
      <color theme="1"/>
      <name val="GSK Precision"/>
      <family val="3"/>
    </font>
    <font>
      <sz val="10"/>
      <color theme="1"/>
      <name val="GSK Precision"/>
      <family val="3"/>
    </font>
    <font>
      <sz val="14"/>
      <color theme="1"/>
      <name val="GSK Precision"/>
      <family val="3"/>
    </font>
    <font>
      <u/>
      <sz val="11"/>
      <color theme="10"/>
      <name val="Calibri"/>
      <family val="2"/>
      <scheme val="minor"/>
    </font>
    <font>
      <b/>
      <sz val="16"/>
      <color theme="1"/>
      <name val="GSK Precision"/>
      <family val="3"/>
    </font>
    <font>
      <b/>
      <sz val="12"/>
      <color theme="1"/>
      <name val="GSK Precision"/>
      <family val="3"/>
    </font>
    <font>
      <sz val="10"/>
      <name val="GSK Precision"/>
      <family val="3"/>
    </font>
    <font>
      <vertAlign val="superscript"/>
      <sz val="11"/>
      <color theme="1"/>
      <name val="GSK Precision"/>
      <family val="3"/>
    </font>
    <font>
      <vertAlign val="superscript"/>
      <sz val="11"/>
      <color theme="1" tint="0.249977111117893"/>
      <name val="GSK Precision"/>
      <family val="3"/>
    </font>
    <font>
      <b/>
      <vertAlign val="superscript"/>
      <sz val="11"/>
      <color theme="1" tint="0.249977111117893"/>
      <name val="GSK Precision"/>
      <family val="3"/>
    </font>
    <font>
      <i/>
      <sz val="9"/>
      <color theme="1"/>
      <name val="GSK Precision"/>
      <family val="3"/>
    </font>
    <font>
      <vertAlign val="superscript"/>
      <sz val="11"/>
      <name val="GSK Precision"/>
      <family val="3"/>
    </font>
    <font>
      <sz val="14"/>
      <name val="GSK Precision"/>
      <family val="3"/>
    </font>
    <font>
      <sz val="11"/>
      <color theme="1"/>
      <name val="Calibri"/>
      <family val="2"/>
      <scheme val="minor"/>
    </font>
    <font>
      <sz val="10"/>
      <color theme="1" tint="0.249977111117893"/>
      <name val="GSK Precision"/>
    </font>
    <font>
      <sz val="10"/>
      <color theme="1" tint="0.249977111117893"/>
      <name val="Aptos Narrow"/>
      <family val="2"/>
    </font>
    <font>
      <u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GSK Precision"/>
      <family val="2"/>
    </font>
    <font>
      <sz val="11"/>
      <color rgb="FF000000"/>
      <name val="Aptos Narrow"/>
      <family val="2"/>
    </font>
    <font>
      <sz val="9"/>
      <color rgb="FF68686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rgb="FF808080"/>
      </top>
      <bottom/>
      <diagonal/>
    </border>
    <border>
      <left style="thin">
        <color rgb="FF000000"/>
      </left>
      <right/>
      <top style="medium">
        <color rgb="FF80808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theme="5"/>
      </bottom>
      <diagonal/>
    </border>
    <border>
      <left/>
      <right style="thin">
        <color rgb="FF00000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rgb="FF80808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medium">
        <color theme="5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808080"/>
      </bottom>
      <diagonal/>
    </border>
    <border>
      <left style="thin">
        <color indexed="64"/>
      </left>
      <right/>
      <top style="medium">
        <color rgb="FF80808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808080"/>
      </top>
      <bottom style="medium">
        <color rgb="FF80808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808080"/>
      </bottom>
      <diagonal/>
    </border>
    <border>
      <left style="thin">
        <color indexed="64"/>
      </left>
      <right style="thin">
        <color theme="0" tint="-0.249977111117893"/>
      </right>
      <top style="medium">
        <color rgb="FF80808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808080"/>
      </bottom>
      <diagonal/>
    </border>
    <border>
      <left style="thin">
        <color theme="0" tint="-0.249977111117893"/>
      </left>
      <right style="thin">
        <color indexed="64"/>
      </right>
      <top/>
      <bottom style="medium">
        <color rgb="FF808080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medium">
        <color rgb="FF808080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rgb="FF808080"/>
      </bottom>
      <diagonal/>
    </border>
    <border>
      <left/>
      <right/>
      <top/>
      <bottom style="thin">
        <color theme="5"/>
      </bottom>
      <diagonal/>
    </border>
    <border>
      <left style="thin">
        <color indexed="64"/>
      </left>
      <right style="thin">
        <color theme="0" tint="-0.249977111117893"/>
      </right>
      <top/>
      <bottom style="medium">
        <color rgb="FF80808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5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rgb="FF808080"/>
      </top>
      <bottom style="medium">
        <color theme="1"/>
      </bottom>
      <diagonal/>
    </border>
    <border>
      <left style="thin">
        <color indexed="64"/>
      </left>
      <right style="thin">
        <color theme="0" tint="-0.249977111117893"/>
      </right>
      <top style="medium">
        <color rgb="FF808080"/>
      </top>
      <bottom style="medium">
        <color theme="1"/>
      </bottom>
      <diagonal/>
    </border>
    <border>
      <left style="thin">
        <color indexed="64"/>
      </left>
      <right style="thin">
        <color theme="0" tint="-0.249977111117893"/>
      </right>
      <top style="medium">
        <color theme="1"/>
      </top>
      <bottom style="medium">
        <color rgb="FF808080"/>
      </bottom>
      <diagonal/>
    </border>
    <border>
      <left style="thin">
        <color indexed="64"/>
      </left>
      <right style="thin">
        <color theme="0" tint="-0.249977111117893"/>
      </right>
      <top style="medium">
        <color rgb="FF808080"/>
      </top>
      <bottom/>
      <diagonal/>
    </border>
    <border>
      <left style="thin">
        <color indexed="64"/>
      </left>
      <right style="thin">
        <color theme="0" tint="-0.249977111117893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theme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thin">
        <color indexed="64"/>
      </right>
      <top style="medium">
        <color rgb="FF80808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theme="1"/>
      </bottom>
      <diagonal/>
    </border>
    <border>
      <left style="thin">
        <color rgb="FF000000"/>
      </left>
      <right style="thin">
        <color indexed="64"/>
      </right>
      <top style="medium">
        <color rgb="FF808080"/>
      </top>
      <bottom style="medium">
        <color theme="1"/>
      </bottom>
      <diagonal/>
    </border>
    <border>
      <left style="thin">
        <color indexed="64"/>
      </left>
      <right style="thin">
        <color theme="0" tint="-0.249977111117893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thin">
        <color indexed="64"/>
      </right>
      <top style="medium">
        <color theme="1" tint="0.499984740745262"/>
      </top>
      <bottom/>
      <diagonal/>
    </border>
    <border>
      <left style="thin">
        <color rgb="FF000000"/>
      </left>
      <right style="thin">
        <color indexed="64"/>
      </right>
      <top style="medium">
        <color theme="1" tint="0.499984740745262"/>
      </top>
      <bottom style="medium">
        <color theme="1"/>
      </bottom>
      <diagonal/>
    </border>
    <border>
      <left style="thin">
        <color indexed="64"/>
      </left>
      <right style="thin">
        <color theme="0" tint="-0.249977111117893"/>
      </right>
      <top style="medium">
        <color theme="1"/>
      </top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808080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medium">
        <color rgb="FF80808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808080"/>
      </top>
      <bottom/>
      <diagonal/>
    </border>
    <border>
      <left style="thin">
        <color theme="0" tint="-0.249977111117893"/>
      </left>
      <right style="thin">
        <color indexed="64"/>
      </right>
      <top style="medium">
        <color theme="1"/>
      </top>
      <bottom style="medium">
        <color rgb="FF808080"/>
      </bottom>
      <diagonal/>
    </border>
    <border>
      <left style="thin">
        <color theme="0" tint="-0.249977111117893"/>
      </left>
      <right style="thin">
        <color indexed="64"/>
      </right>
      <top style="medium">
        <color rgb="FF808080"/>
      </top>
      <bottom/>
      <diagonal/>
    </border>
    <border>
      <left style="thin">
        <color theme="0" tint="-0.249977111117893"/>
      </left>
      <right style="thin">
        <color indexed="64"/>
      </right>
      <top style="medium">
        <color rgb="FF808080"/>
      </top>
      <bottom style="medium">
        <color theme="1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/>
      <diagonal/>
    </border>
    <border>
      <left style="thin">
        <color theme="0" tint="-0.249977111117893"/>
      </left>
      <right style="thin">
        <color indexed="64"/>
      </right>
      <top style="medium">
        <color theme="1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medium">
        <color rgb="FF808080"/>
      </top>
      <bottom style="medium">
        <color theme="1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theme="0" tint="-0.249977111117893"/>
      </right>
      <top style="medium">
        <color rgb="FF808080"/>
      </top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 style="medium">
        <color rgb="FF808080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808080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164" fontId="19" fillId="0" borderId="0" applyFont="0" applyFill="0" applyBorder="0" applyAlignment="0" applyProtection="0"/>
  </cellStyleXfs>
  <cellXfs count="148">
    <xf numFmtId="0" fontId="0" fillId="0" borderId="0" xfId="0"/>
    <xf numFmtId="0" fontId="7" fillId="0" borderId="0" xfId="0" applyFont="1"/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8" fillId="5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1" fillId="5" borderId="0" xfId="0" applyFont="1" applyFill="1"/>
    <xf numFmtId="0" fontId="1" fillId="5" borderId="0" xfId="0" applyFont="1" applyFill="1"/>
    <xf numFmtId="0" fontId="2" fillId="5" borderId="0" xfId="0" applyFont="1" applyFill="1"/>
    <xf numFmtId="0" fontId="1" fillId="5" borderId="0" xfId="0" applyFont="1" applyFill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 wrapText="1"/>
    </xf>
    <xf numFmtId="3" fontId="14" fillId="5" borderId="0" xfId="0" applyNumberFormat="1" applyFont="1" applyFill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3" fontId="14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9" fillId="0" borderId="0" xfId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 wrapText="1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vertical="center"/>
    </xf>
    <xf numFmtId="0" fontId="18" fillId="0" borderId="0" xfId="0" applyFont="1"/>
    <xf numFmtId="0" fontId="4" fillId="0" borderId="3" xfId="0" applyFont="1" applyBorder="1" applyAlignment="1">
      <alignment horizontal="left" vertical="center" wrapText="1" indent="1"/>
    </xf>
    <xf numFmtId="3" fontId="5" fillId="0" borderId="6" xfId="0" applyNumberFormat="1" applyFont="1" applyBorder="1" applyAlignment="1">
      <alignment horizontal="right" wrapText="1"/>
    </xf>
    <xf numFmtId="3" fontId="5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22" fillId="0" borderId="0" xfId="1" applyFont="1"/>
    <xf numFmtId="0" fontId="23" fillId="0" borderId="0" xfId="0" applyFont="1"/>
    <xf numFmtId="0" fontId="2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3" fontId="5" fillId="0" borderId="18" xfId="0" applyNumberFormat="1" applyFont="1" applyBorder="1" applyAlignment="1">
      <alignment horizontal="right" wrapText="1"/>
    </xf>
    <xf numFmtId="3" fontId="5" fillId="0" borderId="19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5" borderId="21" xfId="0" applyFont="1" applyFill="1" applyBorder="1" applyAlignment="1">
      <alignment horizontal="left" vertical="center" wrapText="1"/>
    </xf>
    <xf numFmtId="3" fontId="5" fillId="0" borderId="22" xfId="0" applyNumberFormat="1" applyFont="1" applyBorder="1" applyAlignment="1">
      <alignment horizontal="right" wrapText="1"/>
    </xf>
    <xf numFmtId="3" fontId="5" fillId="0" borderId="23" xfId="0" applyNumberFormat="1" applyFont="1" applyBorder="1" applyAlignment="1">
      <alignment horizontal="right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3" fontId="5" fillId="0" borderId="24" xfId="0" applyNumberFormat="1" applyFont="1" applyBorder="1" applyAlignment="1">
      <alignment horizontal="right" wrapText="1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 wrapText="1"/>
    </xf>
    <xf numFmtId="164" fontId="5" fillId="0" borderId="27" xfId="2" applyFont="1" applyBorder="1" applyAlignment="1">
      <alignment horizontal="right" wrapText="1"/>
    </xf>
    <xf numFmtId="3" fontId="5" fillId="0" borderId="27" xfId="0" applyNumberFormat="1" applyFont="1" applyBorder="1" applyAlignment="1">
      <alignment horizontal="right" wrapText="1"/>
    </xf>
    <xf numFmtId="0" fontId="6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left" vertical="center" wrapText="1" indent="1"/>
    </xf>
    <xf numFmtId="0" fontId="5" fillId="5" borderId="32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left" vertical="center" wrapText="1"/>
    </xf>
    <xf numFmtId="0" fontId="5" fillId="5" borderId="3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35" xfId="0" applyFont="1" applyFill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33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20" fillId="0" borderId="32" xfId="0" applyFont="1" applyBorder="1" applyAlignment="1">
      <alignment horizontal="left" vertical="center" wrapText="1" indent="1"/>
    </xf>
    <xf numFmtId="0" fontId="20" fillId="0" borderId="33" xfId="0" applyFont="1" applyBorder="1" applyAlignment="1">
      <alignment vertical="center" wrapText="1"/>
    </xf>
    <xf numFmtId="0" fontId="4" fillId="0" borderId="42" xfId="0" applyFont="1" applyBorder="1" applyAlignment="1">
      <alignment horizontal="left" vertical="center" wrapText="1" indent="1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horizontal="left" vertical="center" wrapText="1" indent="1"/>
    </xf>
    <xf numFmtId="0" fontId="5" fillId="0" borderId="44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horizontal="left" indent="1"/>
    </xf>
    <xf numFmtId="3" fontId="5" fillId="0" borderId="49" xfId="0" applyNumberFormat="1" applyFont="1" applyBorder="1" applyAlignment="1">
      <alignment horizontal="right" wrapText="1"/>
    </xf>
    <xf numFmtId="3" fontId="5" fillId="0" borderId="50" xfId="0" applyNumberFormat="1" applyFont="1" applyBorder="1" applyAlignment="1">
      <alignment horizontal="right" wrapText="1"/>
    </xf>
    <xf numFmtId="3" fontId="5" fillId="0" borderId="51" xfId="0" applyNumberFormat="1" applyFont="1" applyBorder="1" applyAlignment="1">
      <alignment horizontal="right" wrapText="1"/>
    </xf>
    <xf numFmtId="3" fontId="5" fillId="0" borderId="53" xfId="0" applyNumberFormat="1" applyFont="1" applyBorder="1" applyAlignment="1">
      <alignment horizontal="right" wrapText="1"/>
    </xf>
    <xf numFmtId="3" fontId="5" fillId="0" borderId="52" xfId="0" applyNumberFormat="1" applyFont="1" applyBorder="1" applyAlignment="1">
      <alignment horizontal="right" wrapText="1"/>
    </xf>
    <xf numFmtId="3" fontId="5" fillId="0" borderId="54" xfId="0" applyNumberFormat="1" applyFont="1" applyBorder="1" applyAlignment="1">
      <alignment horizontal="right" wrapText="1"/>
    </xf>
    <xf numFmtId="3" fontId="5" fillId="0" borderId="55" xfId="0" applyNumberFormat="1" applyFont="1" applyBorder="1" applyAlignment="1">
      <alignment horizontal="right" wrapText="1"/>
    </xf>
    <xf numFmtId="3" fontId="5" fillId="0" borderId="56" xfId="0" applyNumberFormat="1" applyFont="1" applyBorder="1" applyAlignment="1">
      <alignment horizontal="right" wrapText="1"/>
    </xf>
    <xf numFmtId="3" fontId="5" fillId="0" borderId="57" xfId="0" applyNumberFormat="1" applyFont="1" applyBorder="1" applyAlignment="1">
      <alignment horizontal="right" wrapText="1"/>
    </xf>
    <xf numFmtId="3" fontId="5" fillId="0" borderId="58" xfId="0" applyNumberFormat="1" applyFont="1" applyBorder="1" applyAlignment="1">
      <alignment horizontal="right" wrapText="1"/>
    </xf>
    <xf numFmtId="3" fontId="5" fillId="0" borderId="59" xfId="0" applyNumberFormat="1" applyFont="1" applyBorder="1" applyAlignment="1">
      <alignment horizontal="right" wrapText="1"/>
    </xf>
    <xf numFmtId="3" fontId="5" fillId="0" borderId="60" xfId="0" applyNumberFormat="1" applyFont="1" applyBorder="1" applyAlignment="1">
      <alignment horizontal="right" wrapText="1"/>
    </xf>
    <xf numFmtId="3" fontId="5" fillId="0" borderId="61" xfId="0" applyNumberFormat="1" applyFont="1" applyBorder="1" applyAlignment="1">
      <alignment horizontal="right" wrapText="1"/>
    </xf>
    <xf numFmtId="0" fontId="7" fillId="0" borderId="48" xfId="0" applyFont="1" applyBorder="1" applyAlignment="1">
      <alignment horizontal="right"/>
    </xf>
    <xf numFmtId="0" fontId="7" fillId="0" borderId="48" xfId="0" applyFont="1" applyBorder="1" applyAlignment="1">
      <alignment vertical="center"/>
    </xf>
    <xf numFmtId="0" fontId="5" fillId="0" borderId="62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20" fillId="0" borderId="64" xfId="0" applyFont="1" applyBorder="1" applyAlignment="1">
      <alignment vertical="center" wrapText="1"/>
    </xf>
    <xf numFmtId="3" fontId="5" fillId="0" borderId="66" xfId="0" applyNumberFormat="1" applyFont="1" applyBorder="1" applyAlignment="1">
      <alignment horizontal="right" wrapText="1"/>
    </xf>
    <xf numFmtId="3" fontId="5" fillId="0" borderId="65" xfId="0" applyNumberFormat="1" applyFont="1" applyBorder="1" applyAlignment="1">
      <alignment horizontal="right" wrapText="1"/>
    </xf>
    <xf numFmtId="3" fontId="25" fillId="0" borderId="0" xfId="0" applyNumberFormat="1" applyFont="1"/>
    <xf numFmtId="9" fontId="7" fillId="0" borderId="25" xfId="0" applyNumberFormat="1" applyFont="1" applyBorder="1" applyAlignment="1">
      <alignment horizontal="center" vertical="center"/>
    </xf>
    <xf numFmtId="3" fontId="26" fillId="0" borderId="0" xfId="0" applyNumberFormat="1" applyFont="1"/>
    <xf numFmtId="3" fontId="5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left" vertical="center" wrapText="1" indent="1"/>
    </xf>
    <xf numFmtId="0" fontId="4" fillId="0" borderId="39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30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left" vertical="center" wrapText="1" indent="1"/>
    </xf>
    <xf numFmtId="0" fontId="4" fillId="0" borderId="36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2" xfId="0" applyFont="1" applyBorder="1" applyAlignment="1">
      <alignment horizontal="left" vertical="center" wrapText="1" indent="1"/>
    </xf>
    <xf numFmtId="0" fontId="4" fillId="0" borderId="43" xfId="0" applyFont="1" applyBorder="1" applyAlignment="1">
      <alignment horizontal="left" vertical="center" wrapText="1" indent="1"/>
    </xf>
    <xf numFmtId="0" fontId="3" fillId="6" borderId="12" xfId="0" applyFont="1" applyFill="1" applyBorder="1" applyAlignment="1">
      <alignment horizontal="center" vertical="center" textRotation="90"/>
    </xf>
    <xf numFmtId="0" fontId="4" fillId="0" borderId="3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/>
    </xf>
    <xf numFmtId="0" fontId="3" fillId="7" borderId="5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left" vertical="center" wrapText="1" indent="1"/>
    </xf>
    <xf numFmtId="0" fontId="4" fillId="0" borderId="45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12" fillId="0" borderId="32" xfId="0" applyFont="1" applyBorder="1" applyAlignment="1">
      <alignment horizontal="left" vertical="center" wrapText="1"/>
    </xf>
    <xf numFmtId="3" fontId="12" fillId="0" borderId="18" xfId="0" applyNumberFormat="1" applyFont="1" applyBorder="1" applyAlignment="1">
      <alignment horizontal="right" wrapText="1"/>
    </xf>
    <xf numFmtId="3" fontId="12" fillId="0" borderId="49" xfId="0" applyNumberFormat="1" applyFont="1" applyBorder="1" applyAlignment="1">
      <alignment horizontal="right" wrapText="1"/>
    </xf>
    <xf numFmtId="3" fontId="12" fillId="0" borderId="55" xfId="0" applyNumberFormat="1" applyFont="1" applyBorder="1" applyAlignment="1">
      <alignment horizontal="right" wrapText="1"/>
    </xf>
    <xf numFmtId="0" fontId="12" fillId="0" borderId="16" xfId="0" applyFont="1" applyBorder="1" applyAlignment="1">
      <alignment vertical="center" wrapText="1"/>
    </xf>
    <xf numFmtId="3" fontId="12" fillId="0" borderId="50" xfId="0" applyNumberFormat="1" applyFont="1" applyBorder="1" applyAlignment="1">
      <alignment horizontal="right" wrapText="1"/>
    </xf>
    <xf numFmtId="3" fontId="12" fillId="0" borderId="19" xfId="0" applyNumberFormat="1" applyFont="1" applyBorder="1" applyAlignment="1">
      <alignment horizontal="right" wrapText="1"/>
    </xf>
    <xf numFmtId="3" fontId="12" fillId="0" borderId="52" xfId="0" applyNumberFormat="1" applyFont="1" applyBorder="1" applyAlignment="1">
      <alignment horizontal="right" wrapText="1"/>
    </xf>
    <xf numFmtId="0" fontId="12" fillId="0" borderId="17" xfId="0" applyFont="1" applyBorder="1" applyAlignment="1">
      <alignment vertical="center" wrapText="1"/>
    </xf>
    <xf numFmtId="3" fontId="12" fillId="0" borderId="6" xfId="0" applyNumberFormat="1" applyFont="1" applyBorder="1" applyAlignment="1">
      <alignment horizontal="right" wrapText="1"/>
    </xf>
    <xf numFmtId="3" fontId="12" fillId="0" borderId="23" xfId="0" applyNumberFormat="1" applyFont="1" applyBorder="1" applyAlignment="1">
      <alignment horizontal="right" wrapText="1"/>
    </xf>
    <xf numFmtId="0" fontId="12" fillId="0" borderId="32" xfId="0" applyFont="1" applyBorder="1" applyAlignment="1">
      <alignment vertical="center" wrapText="1"/>
    </xf>
    <xf numFmtId="3" fontId="12" fillId="0" borderId="54" xfId="0" applyNumberFormat="1" applyFont="1" applyBorder="1" applyAlignment="1">
      <alignment horizontal="right" wrapText="1"/>
    </xf>
    <xf numFmtId="3" fontId="12" fillId="0" borderId="22" xfId="0" applyNumberFormat="1" applyFont="1" applyBorder="1" applyAlignment="1">
      <alignment horizontal="right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009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0</xdr:row>
      <xdr:rowOff>0</xdr:rowOff>
    </xdr:from>
    <xdr:to>
      <xdr:col>2</xdr:col>
      <xdr:colOff>1809750</xdr:colOff>
      <xdr:row>4</xdr:row>
      <xdr:rowOff>164412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B734E4-17D7-926A-F03A-8B10A6306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1" y="0"/>
          <a:ext cx="1714499" cy="96768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0</xdr:row>
      <xdr:rowOff>0</xdr:rowOff>
    </xdr:from>
    <xdr:to>
      <xdr:col>2</xdr:col>
      <xdr:colOff>1802765</xdr:colOff>
      <xdr:row>4</xdr:row>
      <xdr:rowOff>197432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27ACF-1396-41BB-B3C4-BDCBB425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1" y="0"/>
          <a:ext cx="1704339" cy="981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dc.gov/nchhstp/newsroom/fact-sheets/hiv/prep-for-hiv-prevention-in-the-us-factsheet.html" TargetMode="External"/><Relationship Id="rId2" Type="http://schemas.openxmlformats.org/officeDocument/2006/relationships/hyperlink" Target="https://www.cdc.gov/hiv/statistics/overview/index.html" TargetMode="External"/><Relationship Id="rId1" Type="http://schemas.openxmlformats.org/officeDocument/2006/relationships/hyperlink" Target="https://www.cdc.gov/hiv/statistics/overview/index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ensus.gov/data-tools/demo/idb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02C8E-BCD7-470F-A61F-588A157CF6C8}">
  <dimension ref="A1:M152"/>
  <sheetViews>
    <sheetView showGridLines="0" tabSelected="1" zoomScale="110" zoomScaleNormal="110" workbookViewId="0">
      <selection activeCell="L9" sqref="L9"/>
    </sheetView>
  </sheetViews>
  <sheetFormatPr defaultColWidth="8.81640625" defaultRowHeight="23.5" x14ac:dyDescent="0.75"/>
  <cols>
    <col min="1" max="1" width="1.453125" style="1" customWidth="1"/>
    <col min="2" max="2" width="8.81640625" style="12"/>
    <col min="3" max="3" width="51.453125" style="11" customWidth="1"/>
    <col min="4" max="4" width="81.7265625" style="5" bestFit="1" customWidth="1"/>
    <col min="5" max="8" width="15" style="10" customWidth="1"/>
    <col min="9" max="9" width="15.453125" style="10" customWidth="1"/>
    <col min="10" max="10" width="3.1796875" style="24" customWidth="1"/>
    <col min="11" max="11" width="11.7265625" bestFit="1" customWidth="1"/>
    <col min="12" max="13" width="11.7265625" style="1" bestFit="1" customWidth="1"/>
    <col min="14" max="16384" width="8.81640625" style="1"/>
  </cols>
  <sheetData>
    <row r="1" spans="1:13" ht="17.5" customHeight="1" x14ac:dyDescent="0.6">
      <c r="B1" s="13"/>
      <c r="C1" s="13"/>
      <c r="D1" s="110" t="s">
        <v>0</v>
      </c>
      <c r="E1" s="110"/>
      <c r="F1" s="110"/>
      <c r="G1" s="110"/>
      <c r="H1" s="110"/>
      <c r="I1" s="110"/>
    </row>
    <row r="2" spans="1:13" ht="14.5" customHeight="1" x14ac:dyDescent="0.6">
      <c r="B2" s="13"/>
      <c r="C2" s="13"/>
      <c r="D2" s="110"/>
      <c r="E2" s="110"/>
      <c r="F2" s="110"/>
      <c r="G2" s="110"/>
      <c r="H2" s="110"/>
      <c r="I2" s="110"/>
    </row>
    <row r="3" spans="1:13" ht="14.5" customHeight="1" x14ac:dyDescent="0.6">
      <c r="B3" s="13"/>
      <c r="C3" s="13"/>
      <c r="D3" s="110"/>
      <c r="E3" s="110"/>
      <c r="F3" s="110"/>
      <c r="G3" s="110"/>
      <c r="H3" s="110"/>
      <c r="I3" s="110"/>
    </row>
    <row r="4" spans="1:13" ht="14.5" customHeight="1" x14ac:dyDescent="0.6">
      <c r="B4" s="13"/>
      <c r="C4" s="13"/>
      <c r="D4" s="110"/>
      <c r="E4" s="110"/>
      <c r="F4" s="110"/>
      <c r="G4" s="110"/>
      <c r="H4" s="110"/>
      <c r="I4" s="110"/>
      <c r="L4" s="108"/>
    </row>
    <row r="5" spans="1:13" s="7" customFormat="1" ht="20.25" customHeight="1" thickBot="1" x14ac:dyDescent="0.6">
      <c r="A5" s="7" t="s">
        <v>1</v>
      </c>
      <c r="B5" s="6"/>
      <c r="C5" s="6"/>
      <c r="D5" s="107"/>
      <c r="E5" s="50" t="s">
        <v>2</v>
      </c>
      <c r="F5" s="50" t="s">
        <v>3</v>
      </c>
      <c r="G5" s="50" t="s">
        <v>4</v>
      </c>
      <c r="H5" s="50" t="s">
        <v>5</v>
      </c>
      <c r="I5" s="65" t="s">
        <v>6</v>
      </c>
      <c r="J5" s="32"/>
    </row>
    <row r="6" spans="1:13" s="8" customFormat="1" ht="20.25" customHeight="1" thickBot="1" x14ac:dyDescent="0.65">
      <c r="B6" s="125" t="s">
        <v>7</v>
      </c>
      <c r="C6" s="117" t="s">
        <v>8</v>
      </c>
      <c r="D6" s="62" t="s">
        <v>9</v>
      </c>
      <c r="E6" s="63">
        <v>130224006</v>
      </c>
      <c r="F6" s="64">
        <v>149592725</v>
      </c>
      <c r="G6" s="64">
        <v>565745704</v>
      </c>
      <c r="H6" s="64">
        <v>62718587</v>
      </c>
      <c r="I6" s="52">
        <v>908281022</v>
      </c>
      <c r="J6" s="26">
        <v>1</v>
      </c>
      <c r="K6" s="106"/>
      <c r="L6" s="106"/>
      <c r="M6" s="106"/>
    </row>
    <row r="7" spans="1:13" s="8" customFormat="1" ht="20.25" customHeight="1" thickBot="1" x14ac:dyDescent="0.65">
      <c r="B7" s="125"/>
      <c r="C7" s="117"/>
      <c r="D7" s="68" t="s">
        <v>10</v>
      </c>
      <c r="E7" s="86">
        <v>145762323</v>
      </c>
      <c r="F7" s="48">
        <v>124921577</v>
      </c>
      <c r="G7" s="86" t="s">
        <v>11</v>
      </c>
      <c r="H7" s="88">
        <v>40294831</v>
      </c>
      <c r="I7" s="89">
        <v>910856971</v>
      </c>
      <c r="J7" s="26">
        <v>1</v>
      </c>
      <c r="K7" s="23"/>
    </row>
    <row r="8" spans="1:13" s="8" customFormat="1" ht="20.25" customHeight="1" thickBot="1" x14ac:dyDescent="0.65">
      <c r="B8" s="125"/>
      <c r="C8" s="115" t="s">
        <v>12</v>
      </c>
      <c r="D8" s="69" t="s">
        <v>13</v>
      </c>
      <c r="E8" s="87">
        <v>73137570</v>
      </c>
      <c r="F8" s="87">
        <v>81383033</v>
      </c>
      <c r="G8" s="49">
        <v>84960292.196456626</v>
      </c>
      <c r="H8" s="87">
        <v>36961947</v>
      </c>
      <c r="I8" s="90">
        <v>276442842</v>
      </c>
      <c r="J8" s="26">
        <v>1</v>
      </c>
      <c r="K8" s="23"/>
    </row>
    <row r="9" spans="1:13" s="8" customFormat="1" ht="20.25" customHeight="1" thickBot="1" x14ac:dyDescent="0.65">
      <c r="B9" s="125"/>
      <c r="C9" s="116"/>
      <c r="D9" s="67" t="s">
        <v>14</v>
      </c>
      <c r="E9" s="48">
        <v>92702683</v>
      </c>
      <c r="F9" s="86">
        <v>105196104</v>
      </c>
      <c r="G9" s="48">
        <v>122834523.67361131</v>
      </c>
      <c r="H9" s="48">
        <v>45398847</v>
      </c>
      <c r="I9" s="91">
        <v>366132158</v>
      </c>
      <c r="J9" s="26">
        <v>1</v>
      </c>
      <c r="K9" s="23"/>
    </row>
    <row r="10" spans="1:13" s="8" customFormat="1" ht="20.25" customHeight="1" thickBot="1" x14ac:dyDescent="0.65">
      <c r="B10" s="125"/>
      <c r="C10" s="120" t="s">
        <v>15</v>
      </c>
      <c r="D10" s="51" t="s">
        <v>16</v>
      </c>
      <c r="E10" s="87">
        <v>51195793</v>
      </c>
      <c r="F10" s="49">
        <v>42310870</v>
      </c>
      <c r="G10" s="87" t="s">
        <v>17</v>
      </c>
      <c r="H10" s="87" t="s">
        <v>17</v>
      </c>
      <c r="I10" s="52">
        <v>93506663</v>
      </c>
      <c r="J10" s="26">
        <v>1</v>
      </c>
      <c r="K10" s="23"/>
    </row>
    <row r="11" spans="1:13" s="8" customFormat="1" ht="20.25" customHeight="1" thickBot="1" x14ac:dyDescent="0.6">
      <c r="B11" s="125"/>
      <c r="C11" s="120"/>
      <c r="D11" s="70" t="s">
        <v>18</v>
      </c>
      <c r="E11" s="86" t="s">
        <v>17</v>
      </c>
      <c r="F11" s="86">
        <v>9019878</v>
      </c>
      <c r="G11" s="48">
        <v>28381259</v>
      </c>
      <c r="H11" s="86" t="s">
        <v>17</v>
      </c>
      <c r="I11" s="92">
        <v>37401137</v>
      </c>
      <c r="J11" s="25">
        <v>1</v>
      </c>
      <c r="K11" s="23"/>
    </row>
    <row r="12" spans="1:13" s="8" customFormat="1" ht="20.25" customHeight="1" thickBot="1" x14ac:dyDescent="0.6">
      <c r="B12" s="125"/>
      <c r="C12" s="66" t="s">
        <v>19</v>
      </c>
      <c r="D12" s="71" t="s">
        <v>20</v>
      </c>
      <c r="E12" s="93">
        <v>343243944</v>
      </c>
      <c r="F12" s="93">
        <v>329634159</v>
      </c>
      <c r="G12" s="94">
        <v>1393063084</v>
      </c>
      <c r="H12" s="93">
        <v>119320195</v>
      </c>
      <c r="I12" s="95">
        <v>2185261381</v>
      </c>
      <c r="J12" s="25">
        <v>1</v>
      </c>
      <c r="K12" s="23"/>
    </row>
    <row r="13" spans="1:13" s="8" customFormat="1" ht="20.25" customHeight="1" thickBot="1" x14ac:dyDescent="0.6">
      <c r="B13" s="125"/>
      <c r="C13" s="115" t="s">
        <v>21</v>
      </c>
      <c r="D13" s="69" t="s">
        <v>22</v>
      </c>
      <c r="E13" s="49">
        <v>69087236</v>
      </c>
      <c r="F13" s="49">
        <v>56621954</v>
      </c>
      <c r="G13" s="87">
        <v>232086362</v>
      </c>
      <c r="H13" s="49">
        <v>16718604</v>
      </c>
      <c r="I13" s="90">
        <v>374514156</v>
      </c>
      <c r="J13" s="25">
        <v>1</v>
      </c>
      <c r="K13" s="23"/>
    </row>
    <row r="14" spans="1:13" s="8" customFormat="1" ht="20.25" customHeight="1" thickBot="1" x14ac:dyDescent="0.6">
      <c r="B14" s="125"/>
      <c r="C14" s="121"/>
      <c r="D14" s="70" t="s">
        <v>23</v>
      </c>
      <c r="E14" s="48">
        <v>275986329</v>
      </c>
      <c r="F14" s="86">
        <v>274514302</v>
      </c>
      <c r="G14" s="48">
        <v>1165623944</v>
      </c>
      <c r="H14" s="48">
        <v>103013418</v>
      </c>
      <c r="I14" s="92">
        <v>1819137993</v>
      </c>
      <c r="J14" s="25">
        <v>1</v>
      </c>
      <c r="K14" s="1"/>
    </row>
    <row r="15" spans="1:13" s="8" customFormat="1" ht="20.25" customHeight="1" thickBot="1" x14ac:dyDescent="0.65">
      <c r="B15" s="125"/>
      <c r="C15" s="115" t="s">
        <v>24</v>
      </c>
      <c r="D15" s="72" t="s">
        <v>25</v>
      </c>
      <c r="E15" s="87">
        <v>15015090</v>
      </c>
      <c r="F15" s="49">
        <v>15200806</v>
      </c>
      <c r="G15" s="87" t="s">
        <v>17</v>
      </c>
      <c r="H15" s="87">
        <v>2917115</v>
      </c>
      <c r="I15" s="90">
        <v>33133011</v>
      </c>
      <c r="J15" s="27">
        <v>2</v>
      </c>
      <c r="K15" s="23"/>
    </row>
    <row r="16" spans="1:13" s="8" customFormat="1" ht="20.25" customHeight="1" thickBot="1" x14ac:dyDescent="0.65">
      <c r="B16" s="125"/>
      <c r="C16" s="126"/>
      <c r="D16" s="54" t="s">
        <v>26</v>
      </c>
      <c r="E16" s="86">
        <v>3087120</v>
      </c>
      <c r="F16" s="48">
        <v>2164554</v>
      </c>
      <c r="G16" s="48" t="s">
        <v>17</v>
      </c>
      <c r="H16" s="48">
        <v>423762</v>
      </c>
      <c r="I16" s="91">
        <v>5675436</v>
      </c>
      <c r="J16" s="27">
        <v>2</v>
      </c>
      <c r="K16" s="23"/>
    </row>
    <row r="17" spans="2:11" s="8" customFormat="1" ht="20.25" customHeight="1" thickBot="1" x14ac:dyDescent="0.65">
      <c r="B17" s="125"/>
      <c r="C17" s="115" t="s">
        <v>27</v>
      </c>
      <c r="D17" s="72" t="s">
        <v>25</v>
      </c>
      <c r="E17" s="49">
        <v>3391740</v>
      </c>
      <c r="F17" s="87" t="s">
        <v>17</v>
      </c>
      <c r="G17" s="87" t="s">
        <v>17</v>
      </c>
      <c r="H17" s="87" t="s">
        <v>17</v>
      </c>
      <c r="I17" s="52">
        <v>3391740</v>
      </c>
      <c r="J17" s="26">
        <v>3</v>
      </c>
      <c r="K17" s="23"/>
    </row>
    <row r="18" spans="2:11" s="8" customFormat="1" ht="20.25" customHeight="1" thickBot="1" x14ac:dyDescent="0.65">
      <c r="B18" s="125"/>
      <c r="C18" s="126"/>
      <c r="D18" s="73" t="s">
        <v>28</v>
      </c>
      <c r="E18" s="48">
        <v>502000</v>
      </c>
      <c r="F18" s="48" t="s">
        <v>17</v>
      </c>
      <c r="G18" s="48" t="s">
        <v>17</v>
      </c>
      <c r="H18" s="48" t="s">
        <v>17</v>
      </c>
      <c r="I18" s="92">
        <v>502000</v>
      </c>
      <c r="J18" s="26">
        <v>4</v>
      </c>
      <c r="K18" s="23"/>
    </row>
    <row r="19" spans="2:11" s="8" customFormat="1" ht="20.25" customHeight="1" thickBot="1" x14ac:dyDescent="0.65">
      <c r="B19" s="125"/>
      <c r="C19" s="118" t="s">
        <v>29</v>
      </c>
      <c r="D19" s="55" t="s">
        <v>30</v>
      </c>
      <c r="E19" s="87">
        <v>1173685</v>
      </c>
      <c r="F19" s="87">
        <v>1402766.8928124108</v>
      </c>
      <c r="G19" s="87">
        <v>57341917</v>
      </c>
      <c r="H19" s="87">
        <v>774469</v>
      </c>
      <c r="I19" s="90">
        <v>60693143</v>
      </c>
      <c r="J19" s="28">
        <v>5</v>
      </c>
      <c r="K19" s="23"/>
    </row>
    <row r="20" spans="2:11" s="8" customFormat="1" ht="20.25" customHeight="1" thickBot="1" x14ac:dyDescent="0.65">
      <c r="B20" s="125"/>
      <c r="C20" s="118"/>
      <c r="D20" s="56" t="s">
        <v>31</v>
      </c>
      <c r="E20" s="38">
        <v>495495</v>
      </c>
      <c r="F20" s="38">
        <v>408986</v>
      </c>
      <c r="G20" s="38">
        <v>16479611</v>
      </c>
      <c r="H20" s="38">
        <v>526639</v>
      </c>
      <c r="I20" s="53">
        <v>17762497</v>
      </c>
      <c r="J20" s="26">
        <v>6</v>
      </c>
    </row>
    <row r="21" spans="2:11" s="8" customFormat="1" ht="20.25" customHeight="1" thickBot="1" x14ac:dyDescent="0.65">
      <c r="B21" s="125"/>
      <c r="C21" s="118"/>
      <c r="D21" s="55" t="s">
        <v>32</v>
      </c>
      <c r="E21" s="38">
        <v>183034</v>
      </c>
      <c r="F21" s="38">
        <v>122636</v>
      </c>
      <c r="G21" s="38">
        <v>6585376</v>
      </c>
      <c r="H21" s="38">
        <v>177224</v>
      </c>
      <c r="I21" s="53">
        <v>7276104</v>
      </c>
      <c r="J21" s="26">
        <v>7</v>
      </c>
    </row>
    <row r="22" spans="2:11" s="8" customFormat="1" ht="20.25" customHeight="1" thickBot="1" x14ac:dyDescent="0.65">
      <c r="B22" s="125"/>
      <c r="C22" s="118"/>
      <c r="D22" s="74" t="s">
        <v>33</v>
      </c>
      <c r="E22" s="38">
        <v>130869.31000000001</v>
      </c>
      <c r="F22" s="48">
        <f>F21*61%</f>
        <v>74807.959999999992</v>
      </c>
      <c r="G22" s="86">
        <v>4491226.432</v>
      </c>
      <c r="H22" s="48">
        <v>132918</v>
      </c>
      <c r="I22" s="92">
        <v>4445230</v>
      </c>
      <c r="J22" s="26">
        <v>8</v>
      </c>
    </row>
    <row r="23" spans="2:11" s="8" customFormat="1" ht="20.25" customHeight="1" thickBot="1" x14ac:dyDescent="0.65">
      <c r="B23" s="128" t="s">
        <v>34</v>
      </c>
      <c r="C23" s="111" t="s">
        <v>35</v>
      </c>
      <c r="D23" s="55" t="s">
        <v>36</v>
      </c>
      <c r="E23" s="87">
        <v>1793000</v>
      </c>
      <c r="F23" s="87">
        <v>911000</v>
      </c>
      <c r="G23" s="49" t="s">
        <v>17</v>
      </c>
      <c r="H23" s="87">
        <v>52000</v>
      </c>
      <c r="I23" s="90">
        <f>SUM(E23:H23)</f>
        <v>2756000</v>
      </c>
      <c r="J23" s="27">
        <v>9</v>
      </c>
      <c r="K23" s="23"/>
    </row>
    <row r="24" spans="2:11" s="8" customFormat="1" ht="20.25" customHeight="1" thickBot="1" x14ac:dyDescent="0.65">
      <c r="B24" s="128"/>
      <c r="C24" s="113"/>
      <c r="D24" s="55" t="s">
        <v>31</v>
      </c>
      <c r="E24" s="38">
        <v>1440000</v>
      </c>
      <c r="F24" s="38">
        <v>760000</v>
      </c>
      <c r="G24" s="38" t="s">
        <v>17</v>
      </c>
      <c r="H24" s="38">
        <v>47000</v>
      </c>
      <c r="I24" s="53">
        <f>SUM(E24:H24)</f>
        <v>2247000</v>
      </c>
      <c r="J24" s="27">
        <v>10</v>
      </c>
      <c r="K24" s="23"/>
    </row>
    <row r="25" spans="2:11" s="8" customFormat="1" ht="20.25" customHeight="1" thickBot="1" x14ac:dyDescent="0.65">
      <c r="B25" s="128"/>
      <c r="C25" s="113"/>
      <c r="D25" s="55" t="s">
        <v>37</v>
      </c>
      <c r="E25" s="38">
        <v>1146000</v>
      </c>
      <c r="F25" s="38">
        <v>678000</v>
      </c>
      <c r="G25" s="38" t="s">
        <v>17</v>
      </c>
      <c r="H25" s="38">
        <v>44000</v>
      </c>
      <c r="I25" s="53">
        <f>SUM(E25:H25)</f>
        <v>1868000</v>
      </c>
      <c r="J25" s="27">
        <v>11</v>
      </c>
      <c r="K25" s="23"/>
    </row>
    <row r="26" spans="2:11" s="8" customFormat="1" ht="20.25" customHeight="1" thickBot="1" x14ac:dyDescent="0.65">
      <c r="B26" s="128"/>
      <c r="C26" s="113"/>
      <c r="D26" s="57" t="s">
        <v>38</v>
      </c>
      <c r="E26" s="39">
        <v>37000</v>
      </c>
      <c r="F26" s="39">
        <v>17000</v>
      </c>
      <c r="G26" s="40" t="s">
        <v>17</v>
      </c>
      <c r="H26" s="39">
        <v>1500</v>
      </c>
      <c r="I26" s="58">
        <v>55500</v>
      </c>
      <c r="J26" s="27"/>
      <c r="K26" s="23"/>
    </row>
    <row r="27" spans="2:11" s="8" customFormat="1" ht="20.25" customHeight="1" thickBot="1" x14ac:dyDescent="0.65">
      <c r="B27" s="128"/>
      <c r="C27" s="114"/>
      <c r="D27" s="75" t="s">
        <v>39</v>
      </c>
      <c r="E27" s="96">
        <v>47000</v>
      </c>
      <c r="F27" s="97">
        <v>22000</v>
      </c>
      <c r="G27" s="96" t="s">
        <v>17</v>
      </c>
      <c r="H27" s="96">
        <v>1000</v>
      </c>
      <c r="I27" s="98">
        <f>SUM(E27:H27)</f>
        <v>70000</v>
      </c>
      <c r="J27" s="27">
        <v>7</v>
      </c>
      <c r="K27" s="23"/>
    </row>
    <row r="28" spans="2:11" s="8" customFormat="1" ht="20.25" customHeight="1" thickBot="1" x14ac:dyDescent="0.65">
      <c r="B28" s="130" t="s">
        <v>40</v>
      </c>
      <c r="C28" s="111" t="s">
        <v>41</v>
      </c>
      <c r="D28" s="76" t="s">
        <v>42</v>
      </c>
      <c r="E28" s="87">
        <v>22354713</v>
      </c>
      <c r="F28" s="49">
        <v>18356483</v>
      </c>
      <c r="G28" s="87">
        <v>19920000</v>
      </c>
      <c r="H28" s="87">
        <v>3016603</v>
      </c>
      <c r="I28" s="90">
        <f t="shared" ref="I28:I37" si="0">E28+F28+G28+H28</f>
        <v>63647799</v>
      </c>
      <c r="J28" s="27">
        <v>12</v>
      </c>
      <c r="K28" s="23"/>
    </row>
    <row r="29" spans="2:11" s="8" customFormat="1" ht="20.25" customHeight="1" thickBot="1" x14ac:dyDescent="0.65">
      <c r="B29" s="130"/>
      <c r="C29" s="112"/>
      <c r="D29" s="57" t="s">
        <v>43</v>
      </c>
      <c r="E29" s="38">
        <v>10888523</v>
      </c>
      <c r="F29" s="38">
        <v>12854663</v>
      </c>
      <c r="G29" s="38">
        <v>11000000</v>
      </c>
      <c r="H29" s="38">
        <v>1559948</v>
      </c>
      <c r="I29" s="53">
        <f t="shared" si="0"/>
        <v>36303134</v>
      </c>
      <c r="J29" s="27">
        <v>13</v>
      </c>
      <c r="K29" s="23"/>
    </row>
    <row r="30" spans="2:11" s="8" customFormat="1" ht="20.25" customHeight="1" thickBot="1" x14ac:dyDescent="0.65">
      <c r="B30" s="130"/>
      <c r="C30" s="112"/>
      <c r="D30" s="59" t="s">
        <v>44</v>
      </c>
      <c r="E30" s="38">
        <v>2958189</v>
      </c>
      <c r="F30" s="38">
        <v>1336589</v>
      </c>
      <c r="G30" s="38">
        <v>994959</v>
      </c>
      <c r="H30" s="38">
        <v>139674</v>
      </c>
      <c r="I30" s="53">
        <f t="shared" si="0"/>
        <v>5429411</v>
      </c>
      <c r="J30" s="27">
        <v>14</v>
      </c>
      <c r="K30" s="23"/>
    </row>
    <row r="31" spans="2:11" s="8" customFormat="1" ht="20.25" customHeight="1" thickBot="1" x14ac:dyDescent="0.65">
      <c r="B31" s="130"/>
      <c r="C31" s="112"/>
      <c r="D31" s="60" t="s">
        <v>45</v>
      </c>
      <c r="E31" s="38">
        <v>1089195</v>
      </c>
      <c r="F31" s="38">
        <v>370501</v>
      </c>
      <c r="G31" s="38">
        <v>596975</v>
      </c>
      <c r="H31" s="38">
        <v>139674</v>
      </c>
      <c r="I31" s="53">
        <f t="shared" si="0"/>
        <v>2196345</v>
      </c>
      <c r="J31" s="27">
        <v>15</v>
      </c>
      <c r="K31" s="23"/>
    </row>
    <row r="32" spans="2:11" s="8" customFormat="1" ht="20.25" customHeight="1" thickBot="1" x14ac:dyDescent="0.65">
      <c r="B32" s="130"/>
      <c r="C32" s="112"/>
      <c r="D32" s="78" t="s">
        <v>46</v>
      </c>
      <c r="E32" s="48">
        <v>811450</v>
      </c>
      <c r="F32" s="48">
        <v>222301</v>
      </c>
      <c r="G32" s="48">
        <v>340276</v>
      </c>
      <c r="H32" s="86">
        <v>139674</v>
      </c>
      <c r="I32" s="92">
        <f t="shared" si="0"/>
        <v>1513701</v>
      </c>
      <c r="J32" s="27">
        <v>16</v>
      </c>
      <c r="K32" s="23"/>
    </row>
    <row r="33" spans="2:12" s="8" customFormat="1" ht="20.25" customHeight="1" thickBot="1" x14ac:dyDescent="0.65">
      <c r="B33" s="130"/>
      <c r="C33" s="111" t="s">
        <v>47</v>
      </c>
      <c r="D33" s="77" t="s">
        <v>42</v>
      </c>
      <c r="E33" s="87">
        <v>4826</v>
      </c>
      <c r="F33" s="87">
        <v>2458</v>
      </c>
      <c r="G33" s="87">
        <v>7064</v>
      </c>
      <c r="H33" s="49">
        <v>875</v>
      </c>
      <c r="I33" s="90">
        <f t="shared" si="0"/>
        <v>15223</v>
      </c>
      <c r="J33" s="26">
        <v>12</v>
      </c>
      <c r="K33" s="23"/>
    </row>
    <row r="34" spans="2:12" s="8" customFormat="1" ht="20.25" customHeight="1" thickBot="1" x14ac:dyDescent="0.65">
      <c r="B34" s="130"/>
      <c r="C34" s="122"/>
      <c r="D34" s="74" t="s">
        <v>48</v>
      </c>
      <c r="E34" s="86">
        <v>4585</v>
      </c>
      <c r="F34" s="48">
        <v>2212</v>
      </c>
      <c r="G34" s="86">
        <v>6710</v>
      </c>
      <c r="H34" s="48">
        <v>787</v>
      </c>
      <c r="I34" s="92">
        <f t="shared" si="0"/>
        <v>14294</v>
      </c>
      <c r="J34" s="26">
        <v>17</v>
      </c>
      <c r="K34" s="23"/>
    </row>
    <row r="35" spans="2:12" s="8" customFormat="1" ht="20.25" customHeight="1" thickBot="1" x14ac:dyDescent="0.65">
      <c r="B35" s="130"/>
      <c r="C35" s="111" t="s">
        <v>49</v>
      </c>
      <c r="D35" s="79" t="s">
        <v>50</v>
      </c>
      <c r="E35" s="49">
        <v>8330999.9999999991</v>
      </c>
      <c r="F35" s="87">
        <v>6343051</v>
      </c>
      <c r="G35" s="49">
        <v>73424125</v>
      </c>
      <c r="H35" s="87">
        <v>1080997</v>
      </c>
      <c r="I35" s="90">
        <f t="shared" si="0"/>
        <v>89179173</v>
      </c>
      <c r="J35" s="26">
        <v>18</v>
      </c>
      <c r="K35" s="23"/>
    </row>
    <row r="36" spans="2:12" s="8" customFormat="1" ht="20.25" customHeight="1" thickBot="1" x14ac:dyDescent="0.65">
      <c r="B36" s="130"/>
      <c r="C36" s="112"/>
      <c r="D36" s="59" t="s">
        <v>51</v>
      </c>
      <c r="E36" s="38">
        <v>2082749.9999999998</v>
      </c>
      <c r="F36" s="38">
        <v>1585763</v>
      </c>
      <c r="G36" s="38">
        <v>10279378</v>
      </c>
      <c r="H36" s="38">
        <v>462497.48831968987</v>
      </c>
      <c r="I36" s="53">
        <f t="shared" si="0"/>
        <v>14410388.488319689</v>
      </c>
      <c r="J36" s="26">
        <v>19</v>
      </c>
      <c r="K36" s="23"/>
    </row>
    <row r="37" spans="2:12" s="8" customFormat="1" ht="20.25" customHeight="1" thickBot="1" x14ac:dyDescent="0.65">
      <c r="B37" s="130"/>
      <c r="C37" s="112"/>
      <c r="D37" s="60" t="s">
        <v>52</v>
      </c>
      <c r="E37" s="38">
        <v>728962.49999999988</v>
      </c>
      <c r="F37" s="38">
        <v>555017</v>
      </c>
      <c r="G37" s="38">
        <v>1944035.8783207431</v>
      </c>
      <c r="H37" s="38">
        <v>462497.48831968987</v>
      </c>
      <c r="I37" s="53">
        <f t="shared" si="0"/>
        <v>3690512.8666404332</v>
      </c>
      <c r="J37" s="26">
        <v>20</v>
      </c>
      <c r="K37" s="23"/>
      <c r="L37" s="109"/>
    </row>
    <row r="38" spans="2:12" s="8" customFormat="1" ht="20.25" customHeight="1" thickBot="1" x14ac:dyDescent="0.65">
      <c r="B38" s="130"/>
      <c r="C38" s="112"/>
      <c r="D38" s="60" t="s">
        <v>53</v>
      </c>
      <c r="E38" s="38">
        <v>107070.01199999999</v>
      </c>
      <c r="F38" s="38" t="s">
        <v>17</v>
      </c>
      <c r="G38" s="38" t="s">
        <v>17</v>
      </c>
      <c r="H38" s="38" t="s">
        <v>17</v>
      </c>
      <c r="I38" s="53">
        <v>107070</v>
      </c>
      <c r="J38" s="26">
        <v>19</v>
      </c>
      <c r="K38" s="23"/>
      <c r="L38" s="109"/>
    </row>
    <row r="39" spans="2:12" s="8" customFormat="1" ht="20.25" customHeight="1" thickBot="1" x14ac:dyDescent="0.65">
      <c r="B39" s="130"/>
      <c r="C39" s="123"/>
      <c r="D39" s="81" t="s">
        <v>54</v>
      </c>
      <c r="E39" s="86">
        <v>373228.79999999999</v>
      </c>
      <c r="F39" s="48">
        <v>325241</v>
      </c>
      <c r="G39" s="48">
        <v>1388041.6171210106</v>
      </c>
      <c r="H39" s="86">
        <v>242348.68387951748</v>
      </c>
      <c r="I39" s="92">
        <f t="shared" ref="I39:I52" si="1">E39+F39+G39+H39</f>
        <v>2328860.1010005279</v>
      </c>
      <c r="J39" s="26">
        <v>21</v>
      </c>
      <c r="K39" s="23"/>
      <c r="L39" s="109"/>
    </row>
    <row r="40" spans="2:12" s="8" customFormat="1" ht="20.25" customHeight="1" thickBot="1" x14ac:dyDescent="0.65">
      <c r="B40" s="130"/>
      <c r="C40" s="111" t="s">
        <v>55</v>
      </c>
      <c r="D40" s="76" t="s">
        <v>42</v>
      </c>
      <c r="E40" s="49">
        <v>13052</v>
      </c>
      <c r="F40" s="87">
        <v>4177</v>
      </c>
      <c r="G40" s="87">
        <v>20232</v>
      </c>
      <c r="H40" s="49">
        <v>10745</v>
      </c>
      <c r="I40" s="90">
        <f t="shared" si="1"/>
        <v>48206</v>
      </c>
      <c r="J40" s="26">
        <v>22</v>
      </c>
      <c r="K40" s="23"/>
    </row>
    <row r="41" spans="2:12" s="8" customFormat="1" ht="20.25" customHeight="1" thickBot="1" x14ac:dyDescent="0.65">
      <c r="B41" s="130"/>
      <c r="C41" s="123"/>
      <c r="D41" s="103" t="s">
        <v>48</v>
      </c>
      <c r="E41" s="104">
        <v>12399</v>
      </c>
      <c r="F41" s="104">
        <v>3968</v>
      </c>
      <c r="G41" s="104">
        <v>19220</v>
      </c>
      <c r="H41" s="104">
        <v>9671</v>
      </c>
      <c r="I41" s="105">
        <f t="shared" si="1"/>
        <v>45258</v>
      </c>
      <c r="J41" s="26">
        <v>23</v>
      </c>
      <c r="K41" s="23"/>
    </row>
    <row r="42" spans="2:12" s="8" customFormat="1" ht="20.25" customHeight="1" thickBot="1" x14ac:dyDescent="0.65">
      <c r="B42" s="130"/>
      <c r="C42" s="111" t="s">
        <v>56</v>
      </c>
      <c r="D42" s="101" t="s">
        <v>57</v>
      </c>
      <c r="E42" s="87">
        <v>883000</v>
      </c>
      <c r="F42" s="87">
        <v>219000</v>
      </c>
      <c r="G42" s="87">
        <v>1544000</v>
      </c>
      <c r="H42" s="87">
        <v>124000</v>
      </c>
      <c r="I42" s="90">
        <f>E42+F42+G42+H42</f>
        <v>2770000</v>
      </c>
      <c r="J42" s="26">
        <v>24</v>
      </c>
      <c r="K42" s="23"/>
    </row>
    <row r="43" spans="2:12" s="8" customFormat="1" ht="20.25" customHeight="1" thickBot="1" x14ac:dyDescent="0.65">
      <c r="B43" s="130"/>
      <c r="C43" s="112"/>
      <c r="D43" s="102" t="s">
        <v>58</v>
      </c>
      <c r="E43" s="38">
        <v>570000</v>
      </c>
      <c r="F43" s="38">
        <v>164000</v>
      </c>
      <c r="G43" s="38">
        <v>1158000</v>
      </c>
      <c r="H43" s="38">
        <v>93000</v>
      </c>
      <c r="I43" s="53">
        <f t="shared" ref="I43:I45" si="2">E43+F43+G43+H43</f>
        <v>1985000</v>
      </c>
      <c r="J43" s="26">
        <v>25</v>
      </c>
      <c r="K43" s="23"/>
    </row>
    <row r="44" spans="2:12" s="8" customFormat="1" ht="20.25" customHeight="1" thickBot="1" x14ac:dyDescent="0.65">
      <c r="B44" s="130"/>
      <c r="C44" s="112"/>
      <c r="D44" s="101" t="s">
        <v>59</v>
      </c>
      <c r="E44" s="38">
        <v>526000</v>
      </c>
      <c r="F44" s="38">
        <v>151000</v>
      </c>
      <c r="G44" s="38">
        <v>1067000</v>
      </c>
      <c r="H44" s="38">
        <v>86000</v>
      </c>
      <c r="I44" s="53">
        <f t="shared" si="2"/>
        <v>1830000</v>
      </c>
      <c r="J44" s="26">
        <v>26</v>
      </c>
      <c r="K44" s="23"/>
    </row>
    <row r="45" spans="2:12" s="8" customFormat="1" ht="20.25" customHeight="1" thickBot="1" x14ac:dyDescent="0.65">
      <c r="B45" s="130"/>
      <c r="C45" s="123"/>
      <c r="D45" s="102" t="s">
        <v>60</v>
      </c>
      <c r="E45" s="104">
        <v>296000</v>
      </c>
      <c r="F45" s="104">
        <v>81000</v>
      </c>
      <c r="G45" s="104">
        <v>686000</v>
      </c>
      <c r="H45" s="104">
        <v>61000</v>
      </c>
      <c r="I45" s="105">
        <f t="shared" si="2"/>
        <v>1124000</v>
      </c>
      <c r="J45" s="26">
        <v>27</v>
      </c>
      <c r="K45" s="23"/>
    </row>
    <row r="46" spans="2:12" s="8" customFormat="1" ht="20.25" customHeight="1" thickBot="1" x14ac:dyDescent="0.65">
      <c r="B46" s="130"/>
      <c r="C46" s="111" t="s">
        <v>61</v>
      </c>
      <c r="D46" s="76" t="s">
        <v>42</v>
      </c>
      <c r="E46" s="49">
        <v>14793872.324823024</v>
      </c>
      <c r="F46" s="49">
        <v>10555726</v>
      </c>
      <c r="G46" s="49">
        <v>24576938.131301742</v>
      </c>
      <c r="H46" s="49">
        <v>1902351</v>
      </c>
      <c r="I46" s="52">
        <f t="shared" si="1"/>
        <v>51828887.456124768</v>
      </c>
      <c r="J46" s="26">
        <v>28</v>
      </c>
      <c r="K46" s="23"/>
    </row>
    <row r="47" spans="2:12" s="8" customFormat="1" ht="20.25" customHeight="1" thickBot="1" x14ac:dyDescent="0.65">
      <c r="B47" s="130"/>
      <c r="C47" s="112"/>
      <c r="D47" s="59" t="s">
        <v>62</v>
      </c>
      <c r="E47" s="38">
        <v>7362323.6261328058</v>
      </c>
      <c r="F47" s="38">
        <v>9795714</v>
      </c>
      <c r="G47" s="38">
        <v>16623840.952012496</v>
      </c>
      <c r="H47" s="38">
        <v>951175.45600000024</v>
      </c>
      <c r="I47" s="53">
        <f t="shared" si="1"/>
        <v>34733054.034145303</v>
      </c>
      <c r="J47" s="26">
        <v>29</v>
      </c>
      <c r="K47" s="23"/>
    </row>
    <row r="48" spans="2:12" s="8" customFormat="1" ht="20.25" customHeight="1" thickBot="1" x14ac:dyDescent="0.65">
      <c r="B48" s="130"/>
      <c r="C48" s="112"/>
      <c r="D48" s="57" t="s">
        <v>63</v>
      </c>
      <c r="E48" s="38">
        <v>3604110</v>
      </c>
      <c r="F48" s="38">
        <v>3418034</v>
      </c>
      <c r="G48" s="38">
        <v>7155612.2976687141</v>
      </c>
      <c r="H48" s="38">
        <v>382695.78809377772</v>
      </c>
      <c r="I48" s="53">
        <f t="shared" si="1"/>
        <v>14560452.085762491</v>
      </c>
      <c r="J48" s="26">
        <v>30</v>
      </c>
      <c r="K48" s="23"/>
    </row>
    <row r="49" spans="2:11" s="8" customFormat="1" ht="33.75" customHeight="1" thickBot="1" x14ac:dyDescent="0.65">
      <c r="B49" s="130"/>
      <c r="C49" s="112"/>
      <c r="D49" s="55" t="s">
        <v>64</v>
      </c>
      <c r="E49" s="38">
        <v>1133689</v>
      </c>
      <c r="F49" s="38">
        <v>1367214</v>
      </c>
      <c r="G49" s="38">
        <v>1824917.2436619056</v>
      </c>
      <c r="H49" s="38">
        <v>82914.885251590924</v>
      </c>
      <c r="I49" s="53">
        <f t="shared" si="1"/>
        <v>4408735.1289134966</v>
      </c>
      <c r="J49" s="26">
        <v>31</v>
      </c>
      <c r="K49" s="23"/>
    </row>
    <row r="50" spans="2:11" s="8" customFormat="1" ht="20.25" customHeight="1" thickBot="1" x14ac:dyDescent="0.65">
      <c r="B50" s="130"/>
      <c r="C50" s="123"/>
      <c r="D50" s="82" t="s">
        <v>65</v>
      </c>
      <c r="E50" s="48">
        <v>419465.11200929206</v>
      </c>
      <c r="F50" s="48">
        <v>492197</v>
      </c>
      <c r="G50" s="48">
        <v>656970.20771828596</v>
      </c>
      <c r="H50" s="48">
        <v>24874.465575477276</v>
      </c>
      <c r="I50" s="92">
        <f t="shared" si="1"/>
        <v>1593506.7853030553</v>
      </c>
      <c r="J50" s="26">
        <v>32</v>
      </c>
      <c r="K50" s="23"/>
    </row>
    <row r="51" spans="2:11" s="8" customFormat="1" ht="20.25" customHeight="1" thickBot="1" x14ac:dyDescent="0.65">
      <c r="B51" s="130"/>
      <c r="C51" s="127" t="s">
        <v>66</v>
      </c>
      <c r="D51" s="72" t="s">
        <v>67</v>
      </c>
      <c r="E51" s="87">
        <v>8402764</v>
      </c>
      <c r="F51" s="87">
        <v>9628727</v>
      </c>
      <c r="G51" s="87">
        <v>6867867</v>
      </c>
      <c r="H51" s="87">
        <v>1857588</v>
      </c>
      <c r="I51" s="90">
        <f t="shared" si="1"/>
        <v>26756946</v>
      </c>
      <c r="J51" s="26">
        <v>33</v>
      </c>
      <c r="K51" s="22"/>
    </row>
    <row r="52" spans="2:11" s="8" customFormat="1" ht="20.25" customHeight="1" thickBot="1" x14ac:dyDescent="0.65">
      <c r="B52" s="130"/>
      <c r="C52" s="127"/>
      <c r="D52" s="134" t="s">
        <v>68</v>
      </c>
      <c r="E52" s="135">
        <v>2869392</v>
      </c>
      <c r="F52" s="136">
        <v>3288036</v>
      </c>
      <c r="G52" s="135">
        <v>2611724</v>
      </c>
      <c r="H52" s="135">
        <v>634191</v>
      </c>
      <c r="I52" s="137">
        <f t="shared" si="1"/>
        <v>9403343</v>
      </c>
      <c r="J52" s="26">
        <v>34</v>
      </c>
      <c r="K52" s="22"/>
    </row>
    <row r="53" spans="2:11" s="8" customFormat="1" ht="20.25" customHeight="1" thickBot="1" x14ac:dyDescent="0.65">
      <c r="B53" s="129" t="s">
        <v>69</v>
      </c>
      <c r="C53" s="111" t="s">
        <v>70</v>
      </c>
      <c r="D53" s="138" t="s">
        <v>71</v>
      </c>
      <c r="E53" s="139">
        <v>32028</v>
      </c>
      <c r="F53" s="140">
        <v>27011</v>
      </c>
      <c r="G53" s="139">
        <v>22620</v>
      </c>
      <c r="H53" s="139">
        <v>7151</v>
      </c>
      <c r="I53" s="141">
        <f>SUM(E53:H53)</f>
        <v>88810</v>
      </c>
      <c r="J53" s="26">
        <v>35</v>
      </c>
      <c r="K53" s="23"/>
    </row>
    <row r="54" spans="2:11" s="8" customFormat="1" ht="20.25" customHeight="1" thickBot="1" x14ac:dyDescent="0.65">
      <c r="B54" s="129"/>
      <c r="C54" s="122"/>
      <c r="D54" s="142" t="s">
        <v>72</v>
      </c>
      <c r="E54" s="143">
        <v>19968</v>
      </c>
      <c r="F54" s="143">
        <v>17510.155391666667</v>
      </c>
      <c r="G54" s="143">
        <v>13103</v>
      </c>
      <c r="H54" s="143">
        <v>4695</v>
      </c>
      <c r="I54" s="144">
        <f t="shared" ref="I54:I56" si="3">SUM(E54:H54)</f>
        <v>55276.155391666667</v>
      </c>
      <c r="J54" s="26">
        <v>35</v>
      </c>
      <c r="K54" s="23"/>
    </row>
    <row r="55" spans="2:11" s="8" customFormat="1" ht="20.25" customHeight="1" thickBot="1" x14ac:dyDescent="0.65">
      <c r="B55" s="129"/>
      <c r="C55" s="122"/>
      <c r="D55" s="138" t="s">
        <v>73</v>
      </c>
      <c r="E55" s="143">
        <v>12710</v>
      </c>
      <c r="F55" s="143">
        <v>11005.423535547918</v>
      </c>
      <c r="G55" s="143">
        <v>7108</v>
      </c>
      <c r="H55" s="143">
        <v>2794</v>
      </c>
      <c r="I55" s="144">
        <f t="shared" si="3"/>
        <v>33617.423535547918</v>
      </c>
      <c r="J55" s="26">
        <v>35</v>
      </c>
      <c r="K55" s="23"/>
    </row>
    <row r="56" spans="2:11" s="8" customFormat="1" ht="20.25" customHeight="1" thickBot="1" x14ac:dyDescent="0.65">
      <c r="B56" s="129"/>
      <c r="C56" s="124"/>
      <c r="D56" s="145" t="s">
        <v>74</v>
      </c>
      <c r="E56" s="135">
        <v>14483</v>
      </c>
      <c r="F56" s="136">
        <v>7546.514553335368</v>
      </c>
      <c r="G56" s="135">
        <v>3719</v>
      </c>
      <c r="H56" s="135">
        <v>2012</v>
      </c>
      <c r="I56" s="146">
        <f t="shared" si="3"/>
        <v>27760.514553335368</v>
      </c>
      <c r="J56" s="26">
        <v>35</v>
      </c>
      <c r="K56" s="23"/>
    </row>
    <row r="57" spans="2:11" s="8" customFormat="1" ht="20.25" customHeight="1" thickBot="1" x14ac:dyDescent="0.65">
      <c r="B57" s="129"/>
      <c r="C57" s="111" t="s">
        <v>75</v>
      </c>
      <c r="D57" s="138" t="s">
        <v>76</v>
      </c>
      <c r="E57" s="139">
        <v>5989</v>
      </c>
      <c r="F57" s="140">
        <v>3782</v>
      </c>
      <c r="G57" s="139"/>
      <c r="H57" s="139">
        <v>1589</v>
      </c>
      <c r="I57" s="147">
        <v>11360</v>
      </c>
      <c r="J57" s="26">
        <v>38</v>
      </c>
      <c r="K57" s="23"/>
    </row>
    <row r="58" spans="2:11" s="8" customFormat="1" ht="20.25" customHeight="1" thickBot="1" x14ac:dyDescent="0.65">
      <c r="B58" s="129"/>
      <c r="C58" s="122"/>
      <c r="D58" s="142" t="s">
        <v>77</v>
      </c>
      <c r="E58" s="143">
        <v>67576</v>
      </c>
      <c r="F58" s="143">
        <v>49786</v>
      </c>
      <c r="G58" s="143" t="s">
        <v>17</v>
      </c>
      <c r="H58" s="143">
        <v>19787</v>
      </c>
      <c r="I58" s="144">
        <v>137149</v>
      </c>
      <c r="J58" s="26">
        <v>37</v>
      </c>
      <c r="K58" s="23"/>
    </row>
    <row r="59" spans="2:11" s="8" customFormat="1" ht="20.25" customHeight="1" thickBot="1" x14ac:dyDescent="0.65">
      <c r="B59" s="129"/>
      <c r="C59" s="122"/>
      <c r="D59" s="138" t="s">
        <v>78</v>
      </c>
      <c r="E59" s="143">
        <v>24591</v>
      </c>
      <c r="F59" s="143">
        <v>17989</v>
      </c>
      <c r="G59" s="143" t="s">
        <v>17</v>
      </c>
      <c r="H59" s="143">
        <v>6912</v>
      </c>
      <c r="I59" s="144">
        <v>49492</v>
      </c>
      <c r="J59" s="26">
        <v>38</v>
      </c>
      <c r="K59" s="23"/>
    </row>
    <row r="60" spans="2:11" s="8" customFormat="1" ht="20.25" customHeight="1" thickBot="1" x14ac:dyDescent="0.65">
      <c r="B60" s="129"/>
      <c r="C60" s="122"/>
      <c r="D60" s="57" t="s">
        <v>79</v>
      </c>
      <c r="E60" s="38">
        <v>18380</v>
      </c>
      <c r="F60" s="38">
        <v>11781</v>
      </c>
      <c r="G60" s="38" t="s">
        <v>17</v>
      </c>
      <c r="H60" s="38">
        <v>4686</v>
      </c>
      <c r="I60" s="53">
        <v>34847</v>
      </c>
      <c r="J60" s="26">
        <v>38</v>
      </c>
      <c r="K60" s="23"/>
    </row>
    <row r="61" spans="2:11" s="8" customFormat="1" ht="20.25" customHeight="1" thickBot="1" x14ac:dyDescent="0.65">
      <c r="B61" s="129"/>
      <c r="C61" s="122"/>
      <c r="D61" s="55" t="s">
        <v>80</v>
      </c>
      <c r="E61" s="38">
        <v>6416</v>
      </c>
      <c r="F61" s="38">
        <v>4732</v>
      </c>
      <c r="G61" s="38" t="s">
        <v>17</v>
      </c>
      <c r="H61" s="38">
        <v>1665</v>
      </c>
      <c r="I61" s="53">
        <v>12813</v>
      </c>
      <c r="J61" s="26">
        <v>38</v>
      </c>
      <c r="K61" s="23"/>
    </row>
    <row r="62" spans="2:11" s="8" customFormat="1" ht="20.25" customHeight="1" thickBot="1" x14ac:dyDescent="0.65">
      <c r="B62" s="129"/>
      <c r="C62" s="122"/>
      <c r="D62" s="54" t="s">
        <v>81</v>
      </c>
      <c r="E62" s="86">
        <v>1790</v>
      </c>
      <c r="F62" s="86">
        <v>1320</v>
      </c>
      <c r="G62" s="86" t="s">
        <v>17</v>
      </c>
      <c r="H62" s="86">
        <v>465</v>
      </c>
      <c r="I62" s="91">
        <v>3575</v>
      </c>
      <c r="J62" s="26">
        <v>38</v>
      </c>
      <c r="K62" s="23"/>
    </row>
    <row r="63" spans="2:11" s="8" customFormat="1" ht="20.25" customHeight="1" thickBot="1" x14ac:dyDescent="0.65">
      <c r="B63" s="129"/>
      <c r="C63" s="111" t="s">
        <v>82</v>
      </c>
      <c r="D63" s="76" t="s">
        <v>83</v>
      </c>
      <c r="E63" s="49">
        <v>15597</v>
      </c>
      <c r="F63" s="49">
        <v>22335</v>
      </c>
      <c r="G63" s="49" t="s">
        <v>17</v>
      </c>
      <c r="H63" s="49" t="s">
        <v>17</v>
      </c>
      <c r="I63" s="52">
        <v>37932</v>
      </c>
      <c r="J63" s="26">
        <v>39</v>
      </c>
      <c r="K63" s="23"/>
    </row>
    <row r="64" spans="2:11" s="8" customFormat="1" ht="20.25" customHeight="1" thickBot="1" x14ac:dyDescent="0.65">
      <c r="B64" s="129"/>
      <c r="C64" s="112"/>
      <c r="D64" s="57" t="s">
        <v>84</v>
      </c>
      <c r="E64" s="38">
        <v>14921</v>
      </c>
      <c r="F64" s="38">
        <v>21523</v>
      </c>
      <c r="G64" s="38" t="s">
        <v>17</v>
      </c>
      <c r="H64" s="38" t="s">
        <v>17</v>
      </c>
      <c r="I64" s="53">
        <v>36444</v>
      </c>
      <c r="J64" s="26">
        <v>36</v>
      </c>
      <c r="K64" s="23"/>
    </row>
    <row r="65" spans="2:11" s="8" customFormat="1" ht="20.25" customHeight="1" thickBot="1" x14ac:dyDescent="0.65">
      <c r="B65" s="129"/>
      <c r="C65" s="112"/>
      <c r="D65" s="55" t="s">
        <v>85</v>
      </c>
      <c r="E65" s="38">
        <v>13485</v>
      </c>
      <c r="F65" s="38">
        <v>19470</v>
      </c>
      <c r="G65" s="38" t="s">
        <v>17</v>
      </c>
      <c r="H65" s="38" t="s">
        <v>17</v>
      </c>
      <c r="I65" s="53">
        <v>32955</v>
      </c>
      <c r="J65" s="26">
        <v>36</v>
      </c>
      <c r="K65" s="23"/>
    </row>
    <row r="66" spans="2:11" s="8" customFormat="1" ht="20.25" customHeight="1" thickBot="1" x14ac:dyDescent="0.65">
      <c r="B66" s="129"/>
      <c r="C66" s="123"/>
      <c r="D66" s="83" t="s">
        <v>86</v>
      </c>
      <c r="E66" s="86">
        <v>10114</v>
      </c>
      <c r="F66" s="48">
        <v>14603</v>
      </c>
      <c r="G66" s="86" t="s">
        <v>17</v>
      </c>
      <c r="H66" s="48" t="s">
        <v>17</v>
      </c>
      <c r="I66" s="92">
        <v>24714</v>
      </c>
      <c r="J66" s="26">
        <v>40</v>
      </c>
      <c r="K66" s="23"/>
    </row>
    <row r="67" spans="2:11" s="8" customFormat="1" ht="20.25" customHeight="1" thickBot="1" x14ac:dyDescent="0.65">
      <c r="B67" s="129"/>
      <c r="C67" s="111" t="s">
        <v>87</v>
      </c>
      <c r="D67" s="77" t="s">
        <v>88</v>
      </c>
      <c r="E67" s="49">
        <v>65040</v>
      </c>
      <c r="F67" s="87">
        <v>51957</v>
      </c>
      <c r="G67" s="49" t="s">
        <v>17</v>
      </c>
      <c r="H67" s="87">
        <v>22710</v>
      </c>
      <c r="I67" s="90">
        <v>139707</v>
      </c>
      <c r="J67" s="26">
        <v>41</v>
      </c>
      <c r="K67" s="23"/>
    </row>
    <row r="68" spans="2:11" s="8" customFormat="1" ht="20.25" customHeight="1" thickBot="1" x14ac:dyDescent="0.65">
      <c r="B68" s="129"/>
      <c r="C68" s="122"/>
      <c r="D68" s="55" t="s">
        <v>71</v>
      </c>
      <c r="E68" s="38">
        <v>33689</v>
      </c>
      <c r="F68" s="38">
        <v>23751</v>
      </c>
      <c r="G68" s="38">
        <v>141112</v>
      </c>
      <c r="H68" s="38">
        <v>11716</v>
      </c>
      <c r="I68" s="53">
        <v>210268</v>
      </c>
      <c r="J68" s="26"/>
      <c r="K68" s="23"/>
    </row>
    <row r="69" spans="2:11" s="8" customFormat="1" ht="20.25" customHeight="1" thickBot="1" x14ac:dyDescent="0.65">
      <c r="B69" s="129"/>
      <c r="C69" s="124"/>
      <c r="D69" s="74" t="s">
        <v>89</v>
      </c>
      <c r="E69" s="86">
        <v>5727</v>
      </c>
      <c r="F69" s="48">
        <v>4038</v>
      </c>
      <c r="G69" s="86" t="s">
        <v>17</v>
      </c>
      <c r="H69" s="86" t="s">
        <v>17</v>
      </c>
      <c r="I69" s="91">
        <v>9765</v>
      </c>
      <c r="J69" s="26"/>
      <c r="K69" s="23"/>
    </row>
    <row r="70" spans="2:11" s="8" customFormat="1" ht="20.25" customHeight="1" thickBot="1" x14ac:dyDescent="0.65">
      <c r="B70" s="129"/>
      <c r="C70" s="111" t="s">
        <v>90</v>
      </c>
      <c r="D70" s="76" t="s">
        <v>91</v>
      </c>
      <c r="E70" s="87">
        <v>152434</v>
      </c>
      <c r="F70" s="87">
        <v>178060</v>
      </c>
      <c r="G70" s="49" t="s">
        <v>17</v>
      </c>
      <c r="H70" s="49">
        <v>75508</v>
      </c>
      <c r="I70" s="52">
        <v>406002</v>
      </c>
      <c r="J70" s="26">
        <v>41</v>
      </c>
      <c r="K70" s="23"/>
    </row>
    <row r="71" spans="2:11" s="8" customFormat="1" ht="20.25" customHeight="1" thickBot="1" x14ac:dyDescent="0.65">
      <c r="B71" s="129"/>
      <c r="C71" s="132"/>
      <c r="D71" s="57" t="s">
        <v>71</v>
      </c>
      <c r="E71" s="38">
        <v>89570</v>
      </c>
      <c r="F71" s="38">
        <v>116180</v>
      </c>
      <c r="G71" s="38">
        <v>247539</v>
      </c>
      <c r="H71" s="38">
        <v>40957</v>
      </c>
      <c r="I71" s="53">
        <v>494246</v>
      </c>
      <c r="J71" s="26"/>
      <c r="K71" s="23"/>
    </row>
    <row r="72" spans="2:11" s="8" customFormat="1" ht="20.25" customHeight="1" thickBot="1" x14ac:dyDescent="0.65">
      <c r="B72" s="129"/>
      <c r="C72" s="133"/>
      <c r="D72" s="74" t="s">
        <v>89</v>
      </c>
      <c r="E72" s="48">
        <v>9853</v>
      </c>
      <c r="F72" s="48">
        <v>12780</v>
      </c>
      <c r="G72" s="48" t="s">
        <v>17</v>
      </c>
      <c r="H72" s="48" t="s">
        <v>17</v>
      </c>
      <c r="I72" s="92">
        <v>22633</v>
      </c>
      <c r="J72" s="26"/>
      <c r="K72" s="23"/>
    </row>
    <row r="73" spans="2:11" s="8" customFormat="1" ht="20.25" customHeight="1" thickBot="1" x14ac:dyDescent="0.65">
      <c r="B73" s="129"/>
      <c r="C73" s="127" t="s">
        <v>92</v>
      </c>
      <c r="D73" s="55" t="s">
        <v>93</v>
      </c>
      <c r="E73" s="87">
        <v>6501</v>
      </c>
      <c r="F73" s="87">
        <v>5687</v>
      </c>
      <c r="G73" s="87" t="s">
        <v>17</v>
      </c>
      <c r="H73" s="87">
        <v>1266</v>
      </c>
      <c r="I73" s="90">
        <v>13454</v>
      </c>
      <c r="J73" s="26">
        <v>42</v>
      </c>
      <c r="K73" s="23"/>
    </row>
    <row r="74" spans="2:11" s="8" customFormat="1" ht="20.25" customHeight="1" thickBot="1" x14ac:dyDescent="0.65">
      <c r="B74" s="129"/>
      <c r="C74" s="131"/>
      <c r="D74" s="55" t="s">
        <v>94</v>
      </c>
      <c r="E74" s="38">
        <v>3418</v>
      </c>
      <c r="F74" s="38">
        <v>4265</v>
      </c>
      <c r="G74" s="38" t="s">
        <v>17</v>
      </c>
      <c r="H74" s="38">
        <v>950</v>
      </c>
      <c r="I74" s="53">
        <v>8633</v>
      </c>
      <c r="J74" s="26">
        <v>42</v>
      </c>
      <c r="K74" s="23"/>
    </row>
    <row r="75" spans="2:11" s="8" customFormat="1" ht="20.25" customHeight="1" thickBot="1" x14ac:dyDescent="0.65">
      <c r="B75" s="129"/>
      <c r="C75" s="131"/>
      <c r="D75" s="55" t="s">
        <v>95</v>
      </c>
      <c r="E75" s="38">
        <v>2151</v>
      </c>
      <c r="F75" s="38">
        <v>3011</v>
      </c>
      <c r="G75" s="38" t="s">
        <v>17</v>
      </c>
      <c r="H75" s="38">
        <v>712</v>
      </c>
      <c r="I75" s="53">
        <v>5874</v>
      </c>
      <c r="J75" s="26">
        <v>42</v>
      </c>
      <c r="K75" s="23"/>
    </row>
    <row r="76" spans="2:11" s="8" customFormat="1" ht="20.25" customHeight="1" thickBot="1" x14ac:dyDescent="0.65">
      <c r="B76" s="129"/>
      <c r="C76" s="127" t="s">
        <v>96</v>
      </c>
      <c r="D76" s="55" t="s">
        <v>97</v>
      </c>
      <c r="E76" s="38">
        <v>23267</v>
      </c>
      <c r="F76" s="38">
        <v>24792</v>
      </c>
      <c r="G76" s="38">
        <v>50587</v>
      </c>
      <c r="H76" s="38" t="s">
        <v>17</v>
      </c>
      <c r="I76" s="53" t="s">
        <v>98</v>
      </c>
      <c r="J76" s="41">
        <v>51</v>
      </c>
      <c r="K76" s="23"/>
    </row>
    <row r="77" spans="2:11" s="8" customFormat="1" ht="20.25" customHeight="1" thickBot="1" x14ac:dyDescent="0.65">
      <c r="B77" s="129"/>
      <c r="C77" s="127"/>
      <c r="D77" s="55" t="s">
        <v>99</v>
      </c>
      <c r="E77" s="38" t="s">
        <v>17</v>
      </c>
      <c r="F77" s="38" t="s">
        <v>17</v>
      </c>
      <c r="G77" s="38" t="s">
        <v>17</v>
      </c>
      <c r="H77" s="38">
        <v>8541</v>
      </c>
      <c r="I77" s="53">
        <v>8541</v>
      </c>
      <c r="J77" s="26">
        <v>51</v>
      </c>
      <c r="K77" s="23"/>
    </row>
    <row r="78" spans="2:11" s="8" customFormat="1" ht="20.25" customHeight="1" thickBot="1" x14ac:dyDescent="0.65">
      <c r="B78" s="129"/>
      <c r="C78" s="37"/>
      <c r="D78" s="55" t="s">
        <v>100</v>
      </c>
      <c r="E78" s="38">
        <v>54865</v>
      </c>
      <c r="F78" s="38">
        <v>68760</v>
      </c>
      <c r="G78" s="38">
        <v>65134</v>
      </c>
      <c r="H78" s="38">
        <v>35518</v>
      </c>
      <c r="I78" s="53">
        <v>224277</v>
      </c>
      <c r="J78" s="26">
        <v>52</v>
      </c>
      <c r="K78" s="23"/>
    </row>
    <row r="79" spans="2:11" s="8" customFormat="1" ht="20.25" customHeight="1" thickBot="1" x14ac:dyDescent="0.65">
      <c r="B79" s="129"/>
      <c r="C79" s="37" t="s">
        <v>101</v>
      </c>
      <c r="D79" s="55" t="s">
        <v>102</v>
      </c>
      <c r="E79" s="38">
        <v>14300</v>
      </c>
      <c r="F79" s="38">
        <v>12166</v>
      </c>
      <c r="G79" s="38">
        <v>11964</v>
      </c>
      <c r="H79" s="38">
        <v>4726</v>
      </c>
      <c r="I79" s="53">
        <v>43156</v>
      </c>
      <c r="J79" s="26">
        <v>52</v>
      </c>
      <c r="K79" s="23"/>
    </row>
    <row r="80" spans="2:11" s="8" customFormat="1" ht="20.25" customHeight="1" thickBot="1" x14ac:dyDescent="0.65">
      <c r="B80" s="129"/>
      <c r="C80" s="80"/>
      <c r="D80" s="61" t="s">
        <v>103</v>
      </c>
      <c r="E80" s="86">
        <v>8253</v>
      </c>
      <c r="F80" s="48">
        <v>6652</v>
      </c>
      <c r="G80" s="48">
        <v>6521</v>
      </c>
      <c r="H80" s="48">
        <v>2584</v>
      </c>
      <c r="I80" s="92">
        <v>24010</v>
      </c>
      <c r="J80" s="26">
        <v>53</v>
      </c>
      <c r="K80" s="23"/>
    </row>
    <row r="81" spans="1:11" s="8" customFormat="1" ht="20.25" customHeight="1" thickBot="1" x14ac:dyDescent="0.65">
      <c r="B81" s="129"/>
      <c r="C81" s="37"/>
      <c r="D81" s="84" t="s">
        <v>104</v>
      </c>
      <c r="E81" s="49">
        <v>68406</v>
      </c>
      <c r="F81" s="87">
        <v>118633</v>
      </c>
      <c r="G81" s="87">
        <v>377225</v>
      </c>
      <c r="H81" s="87">
        <v>63594</v>
      </c>
      <c r="I81" s="90">
        <v>108529</v>
      </c>
      <c r="J81" s="26">
        <v>54</v>
      </c>
      <c r="K81" s="23"/>
    </row>
    <row r="82" spans="1:11" s="8" customFormat="1" ht="20.25" customHeight="1" thickBot="1" x14ac:dyDescent="0.65">
      <c r="B82" s="129"/>
      <c r="C82" s="37" t="s">
        <v>105</v>
      </c>
      <c r="D82" s="55" t="s">
        <v>106</v>
      </c>
      <c r="E82" s="38">
        <v>54301</v>
      </c>
      <c r="F82" s="38">
        <v>98944</v>
      </c>
      <c r="G82" s="38">
        <v>283565</v>
      </c>
      <c r="H82" s="38">
        <v>55933</v>
      </c>
      <c r="I82" s="53">
        <v>43156</v>
      </c>
      <c r="J82" s="26">
        <v>54</v>
      </c>
      <c r="K82" s="23"/>
    </row>
    <row r="83" spans="1:11" s="8" customFormat="1" ht="20.25" customHeight="1" thickBot="1" x14ac:dyDescent="0.65">
      <c r="B83" s="129"/>
      <c r="C83" s="37"/>
      <c r="D83" s="61" t="s">
        <v>107</v>
      </c>
      <c r="E83" s="48">
        <v>6631</v>
      </c>
      <c r="F83" s="48">
        <v>12323</v>
      </c>
      <c r="G83" s="48">
        <v>33448</v>
      </c>
      <c r="H83" s="86">
        <v>6854</v>
      </c>
      <c r="I83" s="92">
        <v>9768</v>
      </c>
      <c r="J83" s="26">
        <v>55</v>
      </c>
      <c r="K83" s="23"/>
    </row>
    <row r="84" spans="1:11" s="8" customFormat="1" ht="20.25" customHeight="1" thickBot="1" x14ac:dyDescent="0.65">
      <c r="B84" s="129"/>
      <c r="C84" s="111" t="s">
        <v>108</v>
      </c>
      <c r="D84" s="84" t="s">
        <v>109</v>
      </c>
      <c r="E84" s="87">
        <v>26584</v>
      </c>
      <c r="F84" s="87">
        <v>51538</v>
      </c>
      <c r="G84" s="87" t="s">
        <v>17</v>
      </c>
      <c r="H84" s="49">
        <v>30407</v>
      </c>
      <c r="I84" s="90">
        <v>108529</v>
      </c>
      <c r="J84" s="41">
        <v>41</v>
      </c>
      <c r="K84" s="23"/>
    </row>
    <row r="85" spans="1:11" s="8" customFormat="1" ht="20.25" customHeight="1" thickBot="1" x14ac:dyDescent="0.65">
      <c r="B85" s="129"/>
      <c r="C85" s="122"/>
      <c r="D85" s="61" t="s">
        <v>110</v>
      </c>
      <c r="E85" s="48">
        <v>2393</v>
      </c>
      <c r="F85" s="48">
        <v>4638</v>
      </c>
      <c r="G85" s="48" t="s">
        <v>17</v>
      </c>
      <c r="H85" s="48">
        <v>2737</v>
      </c>
      <c r="I85" s="91">
        <v>9768</v>
      </c>
      <c r="J85" s="26">
        <v>41</v>
      </c>
      <c r="K85" s="23"/>
    </row>
    <row r="86" spans="1:11" s="8" customFormat="1" ht="20.25" customHeight="1" thickBot="1" x14ac:dyDescent="0.65">
      <c r="B86" s="119" t="s">
        <v>111</v>
      </c>
      <c r="C86" s="111" t="s">
        <v>112</v>
      </c>
      <c r="D86" s="84" t="s">
        <v>113</v>
      </c>
      <c r="E86" s="87">
        <v>150380</v>
      </c>
      <c r="F86" s="87">
        <v>93275</v>
      </c>
      <c r="G86" s="87">
        <v>222494</v>
      </c>
      <c r="H86" s="87">
        <v>41589</v>
      </c>
      <c r="I86" s="52">
        <f>SUM(E86:H86)</f>
        <v>507738</v>
      </c>
      <c r="J86" s="26">
        <v>43</v>
      </c>
      <c r="K86" s="23"/>
    </row>
    <row r="87" spans="1:11" s="8" customFormat="1" ht="20.25" customHeight="1" thickBot="1" x14ac:dyDescent="0.65">
      <c r="B87" s="119"/>
      <c r="C87" s="112"/>
      <c r="D87" s="83" t="s">
        <v>114</v>
      </c>
      <c r="E87" s="48">
        <v>71431</v>
      </c>
      <c r="F87" s="48">
        <v>44305</v>
      </c>
      <c r="G87" s="48">
        <v>105685</v>
      </c>
      <c r="H87" s="86">
        <v>19755</v>
      </c>
      <c r="I87" s="92">
        <f>SUM(E87:H87)</f>
        <v>241176</v>
      </c>
      <c r="J87" s="26">
        <v>44</v>
      </c>
      <c r="K87" s="23"/>
    </row>
    <row r="88" spans="1:11" s="8" customFormat="1" ht="20.25" customHeight="1" thickBot="1" x14ac:dyDescent="0.65">
      <c r="B88" s="119"/>
      <c r="C88" s="111" t="s">
        <v>115</v>
      </c>
      <c r="D88" s="55" t="s">
        <v>116</v>
      </c>
      <c r="E88" s="87">
        <v>64300</v>
      </c>
      <c r="F88" s="87">
        <v>78100</v>
      </c>
      <c r="G88" s="87" t="s">
        <v>17</v>
      </c>
      <c r="H88" s="49">
        <v>26100</v>
      </c>
      <c r="I88" s="90">
        <v>168500</v>
      </c>
      <c r="J88" s="26">
        <v>45</v>
      </c>
      <c r="K88" s="23"/>
    </row>
    <row r="89" spans="1:11" s="8" customFormat="1" ht="20.25" customHeight="1" thickBot="1" x14ac:dyDescent="0.65">
      <c r="B89" s="119"/>
      <c r="C89" s="112"/>
      <c r="D89" s="55" t="s">
        <v>58</v>
      </c>
      <c r="E89" s="38">
        <v>38200</v>
      </c>
      <c r="F89" s="38">
        <v>42400</v>
      </c>
      <c r="G89" s="38" t="s">
        <v>17</v>
      </c>
      <c r="H89" s="38">
        <v>14500</v>
      </c>
      <c r="I89" s="53">
        <v>95100</v>
      </c>
      <c r="J89" s="26">
        <v>46</v>
      </c>
      <c r="K89" s="23"/>
    </row>
    <row r="90" spans="1:11" s="8" customFormat="1" ht="20.25" customHeight="1" thickBot="1" x14ac:dyDescent="0.65">
      <c r="B90" s="119"/>
      <c r="C90" s="112"/>
      <c r="D90" s="61" t="s">
        <v>117</v>
      </c>
      <c r="E90" s="48">
        <v>2865</v>
      </c>
      <c r="F90" s="86">
        <v>3180</v>
      </c>
      <c r="G90" s="48" t="s">
        <v>17</v>
      </c>
      <c r="H90" s="48">
        <v>1088</v>
      </c>
      <c r="I90" s="92">
        <v>7133</v>
      </c>
      <c r="J90" s="26">
        <v>47</v>
      </c>
      <c r="K90" s="23"/>
    </row>
    <row r="91" spans="1:11" s="8" customFormat="1" ht="20.25" customHeight="1" thickBot="1" x14ac:dyDescent="0.65">
      <c r="B91" s="119"/>
      <c r="C91" s="111" t="s">
        <v>118</v>
      </c>
      <c r="D91" s="84" t="s">
        <v>119</v>
      </c>
      <c r="E91" s="87">
        <v>27000000</v>
      </c>
      <c r="F91" s="49" t="s">
        <v>17</v>
      </c>
      <c r="G91" s="87" t="s">
        <v>17</v>
      </c>
      <c r="H91" s="87" t="s">
        <v>17</v>
      </c>
      <c r="I91" s="90">
        <f t="shared" ref="I91:I93" si="4">SUM(E91:H91)</f>
        <v>27000000</v>
      </c>
      <c r="J91" s="26">
        <v>48</v>
      </c>
      <c r="K91" s="23"/>
    </row>
    <row r="92" spans="1:11" s="8" customFormat="1" ht="20.25" customHeight="1" thickBot="1" x14ac:dyDescent="0.65">
      <c r="B92" s="119"/>
      <c r="C92" s="112"/>
      <c r="D92" s="55" t="s">
        <v>58</v>
      </c>
      <c r="E92" s="38">
        <v>8586000</v>
      </c>
      <c r="F92" s="38" t="s">
        <v>17</v>
      </c>
      <c r="G92" s="38" t="s">
        <v>17</v>
      </c>
      <c r="H92" s="38" t="s">
        <v>17</v>
      </c>
      <c r="I92" s="53">
        <f t="shared" si="4"/>
        <v>8586000</v>
      </c>
      <c r="J92" s="26">
        <v>49</v>
      </c>
      <c r="K92" s="23"/>
    </row>
    <row r="93" spans="1:11" s="8" customFormat="1" ht="20.25" customHeight="1" thickBot="1" x14ac:dyDescent="0.65">
      <c r="B93" s="119"/>
      <c r="C93" s="112"/>
      <c r="D93" s="83" t="s">
        <v>120</v>
      </c>
      <c r="E93" s="86">
        <v>2585091</v>
      </c>
      <c r="F93" s="86" t="s">
        <v>17</v>
      </c>
      <c r="G93" s="48" t="s">
        <v>17</v>
      </c>
      <c r="H93" s="48" t="s">
        <v>17</v>
      </c>
      <c r="I93" s="92">
        <f t="shared" si="4"/>
        <v>2585091</v>
      </c>
      <c r="J93" s="26">
        <v>50</v>
      </c>
      <c r="K93" s="23"/>
    </row>
    <row r="94" spans="1:11" x14ac:dyDescent="0.75">
      <c r="B94" s="9"/>
      <c r="C94" s="85"/>
      <c r="D94" s="100"/>
      <c r="G94" s="99"/>
      <c r="H94" s="99"/>
      <c r="I94" s="99"/>
    </row>
    <row r="95" spans="1:11" x14ac:dyDescent="0.75">
      <c r="A95" s="2"/>
      <c r="B95" s="9"/>
      <c r="C95" s="42" t="s">
        <v>121</v>
      </c>
      <c r="D95" s="35"/>
    </row>
    <row r="96" spans="1:11" ht="20" x14ac:dyDescent="0.6">
      <c r="A96" s="2"/>
      <c r="B96" s="29">
        <v>1</v>
      </c>
      <c r="C96" s="43" t="s">
        <v>122</v>
      </c>
      <c r="D96" s="35"/>
    </row>
    <row r="97" spans="1:6" ht="20" x14ac:dyDescent="0.6">
      <c r="A97" s="2"/>
      <c r="B97" s="29">
        <v>2</v>
      </c>
      <c r="C97" s="8" t="s">
        <v>123</v>
      </c>
      <c r="D97" s="35"/>
    </row>
    <row r="98" spans="1:6" ht="20" x14ac:dyDescent="0.6">
      <c r="A98" s="2"/>
      <c r="B98" s="29">
        <v>3</v>
      </c>
      <c r="C98" s="8" t="s">
        <v>124</v>
      </c>
      <c r="D98" s="35"/>
    </row>
    <row r="99" spans="1:6" ht="20" x14ac:dyDescent="0.6">
      <c r="A99" s="2"/>
      <c r="B99" s="29">
        <v>4</v>
      </c>
      <c r="C99" s="8" t="s">
        <v>125</v>
      </c>
      <c r="D99" s="35"/>
    </row>
    <row r="100" spans="1:6" ht="20" x14ac:dyDescent="0.6">
      <c r="A100" s="2"/>
      <c r="B100" s="29">
        <v>5</v>
      </c>
      <c r="C100" s="44" t="s">
        <v>126</v>
      </c>
      <c r="D100" s="35"/>
    </row>
    <row r="101" spans="1:6" ht="20" x14ac:dyDescent="0.6">
      <c r="A101" s="2"/>
      <c r="B101" s="29">
        <v>6</v>
      </c>
      <c r="C101" s="44" t="s">
        <v>127</v>
      </c>
      <c r="D101" s="35"/>
      <c r="F101" s="31"/>
    </row>
    <row r="102" spans="1:6" ht="20" x14ac:dyDescent="0.6">
      <c r="A102" s="2"/>
      <c r="B102" s="29">
        <v>7</v>
      </c>
      <c r="C102" s="45" t="s">
        <v>128</v>
      </c>
      <c r="D102" s="35"/>
      <c r="F102" s="31"/>
    </row>
    <row r="103" spans="1:6" ht="20" x14ac:dyDescent="0.6">
      <c r="A103" s="2"/>
      <c r="B103" s="29">
        <v>8</v>
      </c>
      <c r="C103" s="44" t="s">
        <v>129</v>
      </c>
      <c r="D103" s="35"/>
    </row>
    <row r="104" spans="1:6" ht="20" x14ac:dyDescent="0.6">
      <c r="A104" s="2"/>
      <c r="B104" s="29">
        <v>9</v>
      </c>
      <c r="C104" s="43" t="s">
        <v>130</v>
      </c>
      <c r="D104" s="35"/>
    </row>
    <row r="105" spans="1:6" ht="20" x14ac:dyDescent="0.6">
      <c r="A105" s="2"/>
      <c r="B105" s="29">
        <v>10</v>
      </c>
      <c r="C105" s="43" t="s">
        <v>131</v>
      </c>
      <c r="D105" s="35"/>
    </row>
    <row r="106" spans="1:6" ht="20" x14ac:dyDescent="0.6">
      <c r="A106" s="2"/>
      <c r="B106" s="29">
        <v>11</v>
      </c>
      <c r="C106" s="43" t="s">
        <v>132</v>
      </c>
      <c r="D106" s="35"/>
    </row>
    <row r="107" spans="1:6" ht="20" x14ac:dyDescent="0.6">
      <c r="A107" s="2"/>
      <c r="B107" s="29">
        <v>12</v>
      </c>
      <c r="C107" s="8" t="s">
        <v>133</v>
      </c>
      <c r="D107" s="35"/>
    </row>
    <row r="108" spans="1:6" ht="20" x14ac:dyDescent="0.6">
      <c r="A108" s="2"/>
      <c r="B108" s="29">
        <v>13</v>
      </c>
      <c r="C108" s="8" t="s">
        <v>134</v>
      </c>
      <c r="D108" s="35"/>
    </row>
    <row r="109" spans="1:6" ht="20" x14ac:dyDescent="0.6">
      <c r="A109" s="2"/>
      <c r="B109" s="29">
        <v>14</v>
      </c>
      <c r="C109" s="8" t="s">
        <v>135</v>
      </c>
      <c r="D109" s="35"/>
    </row>
    <row r="110" spans="1:6" ht="20" x14ac:dyDescent="0.6">
      <c r="A110" s="2"/>
      <c r="B110" s="29">
        <v>15</v>
      </c>
      <c r="C110" s="8" t="s">
        <v>136</v>
      </c>
      <c r="D110" s="35"/>
    </row>
    <row r="111" spans="1:6" ht="20" x14ac:dyDescent="0.6">
      <c r="A111" s="2"/>
      <c r="B111" s="29">
        <v>16</v>
      </c>
      <c r="C111" s="8" t="s">
        <v>137</v>
      </c>
      <c r="D111" s="35"/>
    </row>
    <row r="112" spans="1:6" ht="20" x14ac:dyDescent="0.6">
      <c r="A112" s="2"/>
      <c r="B112" s="29">
        <v>17</v>
      </c>
      <c r="C112" s="8" t="s">
        <v>138</v>
      </c>
      <c r="D112" s="35"/>
    </row>
    <row r="113" spans="1:3" ht="20" x14ac:dyDescent="0.6">
      <c r="A113" s="2"/>
      <c r="B113" s="29">
        <v>18</v>
      </c>
      <c r="C113" s="8" t="s">
        <v>139</v>
      </c>
    </row>
    <row r="114" spans="1:3" ht="20" x14ac:dyDescent="0.6">
      <c r="A114" s="2"/>
      <c r="B114" s="29">
        <v>19</v>
      </c>
      <c r="C114" s="8" t="s">
        <v>140</v>
      </c>
    </row>
    <row r="115" spans="1:3" ht="20" x14ac:dyDescent="0.6">
      <c r="A115" s="2"/>
      <c r="B115" s="29">
        <v>20</v>
      </c>
      <c r="C115" s="8" t="s">
        <v>141</v>
      </c>
    </row>
    <row r="116" spans="1:3" ht="20" x14ac:dyDescent="0.6">
      <c r="A116" s="2"/>
      <c r="B116" s="29">
        <v>21</v>
      </c>
      <c r="C116" s="8" t="s">
        <v>142</v>
      </c>
    </row>
    <row r="117" spans="1:3" ht="20" x14ac:dyDescent="0.6">
      <c r="A117" s="2"/>
      <c r="B117" s="29">
        <v>22</v>
      </c>
      <c r="C117" s="8" t="s">
        <v>143</v>
      </c>
    </row>
    <row r="118" spans="1:3" ht="20" x14ac:dyDescent="0.6">
      <c r="A118" s="2"/>
      <c r="B118" s="29">
        <v>23</v>
      </c>
      <c r="C118" s="8" t="s">
        <v>144</v>
      </c>
    </row>
    <row r="119" spans="1:3" ht="20" x14ac:dyDescent="0.6">
      <c r="A119" s="2"/>
      <c r="B119" s="29">
        <v>24</v>
      </c>
      <c r="C119" s="8" t="s">
        <v>145</v>
      </c>
    </row>
    <row r="120" spans="1:3" ht="20" x14ac:dyDescent="0.6">
      <c r="A120" s="2"/>
      <c r="B120" s="29">
        <v>25</v>
      </c>
      <c r="C120" s="8" t="s">
        <v>146</v>
      </c>
    </row>
    <row r="121" spans="1:3" ht="20" x14ac:dyDescent="0.6">
      <c r="A121" s="2"/>
      <c r="B121" s="29">
        <v>26</v>
      </c>
      <c r="C121" s="8" t="s">
        <v>147</v>
      </c>
    </row>
    <row r="122" spans="1:3" ht="20" x14ac:dyDescent="0.6">
      <c r="A122" s="2"/>
      <c r="B122" s="29">
        <v>27</v>
      </c>
      <c r="C122" s="8" t="s">
        <v>148</v>
      </c>
    </row>
    <row r="123" spans="1:3" ht="20" x14ac:dyDescent="0.6">
      <c r="A123" s="2"/>
      <c r="B123" s="29">
        <v>28</v>
      </c>
      <c r="C123" s="8" t="s">
        <v>149</v>
      </c>
    </row>
    <row r="124" spans="1:3" ht="20" x14ac:dyDescent="0.6">
      <c r="A124" s="2"/>
      <c r="B124" s="29">
        <v>29</v>
      </c>
      <c r="C124" s="8" t="s">
        <v>150</v>
      </c>
    </row>
    <row r="125" spans="1:3" ht="20" x14ac:dyDescent="0.6">
      <c r="A125" s="2"/>
      <c r="B125" s="29">
        <v>30</v>
      </c>
      <c r="C125" s="8" t="s">
        <v>151</v>
      </c>
    </row>
    <row r="126" spans="1:3" ht="20" x14ac:dyDescent="0.6">
      <c r="A126" s="2"/>
      <c r="B126" s="29">
        <v>31</v>
      </c>
      <c r="C126" s="8" t="s">
        <v>152</v>
      </c>
    </row>
    <row r="127" spans="1:3" ht="20" x14ac:dyDescent="0.6">
      <c r="A127" s="2"/>
      <c r="B127" s="29">
        <v>32</v>
      </c>
      <c r="C127" s="8" t="s">
        <v>153</v>
      </c>
    </row>
    <row r="128" spans="1:3" ht="20" x14ac:dyDescent="0.6">
      <c r="A128" s="2"/>
      <c r="B128" s="29">
        <v>33</v>
      </c>
      <c r="C128" s="46" t="s">
        <v>154</v>
      </c>
    </row>
    <row r="129" spans="1:4" ht="20" x14ac:dyDescent="0.6">
      <c r="A129" s="2"/>
      <c r="B129" s="29">
        <v>34</v>
      </c>
      <c r="C129" s="46" t="s">
        <v>155</v>
      </c>
    </row>
    <row r="130" spans="1:4" ht="20" x14ac:dyDescent="0.6">
      <c r="A130" s="2"/>
      <c r="B130" s="29">
        <v>35</v>
      </c>
      <c r="C130" s="8" t="s">
        <v>156</v>
      </c>
    </row>
    <row r="131" spans="1:4" ht="20" x14ac:dyDescent="0.6">
      <c r="A131" s="2"/>
      <c r="B131" s="29">
        <v>36</v>
      </c>
      <c r="C131" s="8" t="s">
        <v>157</v>
      </c>
    </row>
    <row r="132" spans="1:4" ht="20" x14ac:dyDescent="0.6">
      <c r="A132" s="2"/>
      <c r="B132" s="29">
        <v>37</v>
      </c>
      <c r="C132" s="8" t="s">
        <v>158</v>
      </c>
    </row>
    <row r="133" spans="1:4" ht="20" x14ac:dyDescent="0.6">
      <c r="A133" s="2"/>
      <c r="B133" s="29">
        <v>38</v>
      </c>
      <c r="C133" s="8" t="s">
        <v>159</v>
      </c>
    </row>
    <row r="134" spans="1:4" ht="20" x14ac:dyDescent="0.6">
      <c r="A134" s="2"/>
      <c r="B134" s="29">
        <v>39</v>
      </c>
      <c r="C134" s="8" t="s">
        <v>160</v>
      </c>
    </row>
    <row r="135" spans="1:4" ht="20" x14ac:dyDescent="0.6">
      <c r="A135" s="2"/>
      <c r="B135" s="29">
        <v>40</v>
      </c>
      <c r="C135" s="8" t="s">
        <v>161</v>
      </c>
    </row>
    <row r="136" spans="1:4" ht="20" x14ac:dyDescent="0.6">
      <c r="A136" s="2"/>
      <c r="B136" s="29">
        <v>41</v>
      </c>
      <c r="C136" s="8" t="s">
        <v>162</v>
      </c>
    </row>
    <row r="137" spans="1:4" ht="20" x14ac:dyDescent="0.6">
      <c r="A137" s="2"/>
      <c r="B137" s="29">
        <v>42</v>
      </c>
      <c r="C137" s="8" t="s">
        <v>163</v>
      </c>
    </row>
    <row r="138" spans="1:4" ht="20" x14ac:dyDescent="0.6">
      <c r="A138" s="2"/>
      <c r="B138" s="29">
        <v>43</v>
      </c>
      <c r="C138" s="8" t="s">
        <v>164</v>
      </c>
    </row>
    <row r="139" spans="1:4" ht="20" x14ac:dyDescent="0.6">
      <c r="A139" s="2"/>
      <c r="B139" s="29">
        <v>44</v>
      </c>
      <c r="C139" s="8" t="s">
        <v>165</v>
      </c>
    </row>
    <row r="140" spans="1:4" ht="20" x14ac:dyDescent="0.6">
      <c r="A140" s="2"/>
      <c r="B140" s="29">
        <v>45</v>
      </c>
      <c r="C140" s="8" t="s">
        <v>166</v>
      </c>
    </row>
    <row r="141" spans="1:4" ht="20" x14ac:dyDescent="0.6">
      <c r="A141" s="2"/>
      <c r="B141" s="29">
        <v>46</v>
      </c>
      <c r="C141" s="8" t="s">
        <v>167</v>
      </c>
      <c r="D141" s="30"/>
    </row>
    <row r="142" spans="1:4" ht="20" x14ac:dyDescent="0.6">
      <c r="A142" s="2"/>
      <c r="B142" s="29">
        <v>47</v>
      </c>
      <c r="C142" s="8" t="s">
        <v>168</v>
      </c>
    </row>
    <row r="143" spans="1:4" ht="20" x14ac:dyDescent="0.6">
      <c r="A143" s="2"/>
      <c r="B143" s="29">
        <v>48</v>
      </c>
      <c r="C143" s="8" t="s">
        <v>169</v>
      </c>
    </row>
    <row r="144" spans="1:4" ht="20" x14ac:dyDescent="0.6">
      <c r="A144" s="2"/>
      <c r="B144" s="29">
        <v>49</v>
      </c>
      <c r="C144" s="8" t="s">
        <v>170</v>
      </c>
    </row>
    <row r="145" spans="1:4" ht="20" x14ac:dyDescent="0.6">
      <c r="A145" s="2"/>
      <c r="B145" s="29">
        <v>50</v>
      </c>
      <c r="C145" s="8" t="s">
        <v>171</v>
      </c>
    </row>
    <row r="146" spans="1:4" ht="20" x14ac:dyDescent="0.6">
      <c r="B146" s="33">
        <v>51</v>
      </c>
      <c r="C146" s="47" t="s">
        <v>172</v>
      </c>
      <c r="D146" s="35"/>
    </row>
    <row r="147" spans="1:4" ht="20" x14ac:dyDescent="0.6">
      <c r="B147" s="33">
        <v>52</v>
      </c>
      <c r="C147" s="8" t="s">
        <v>173</v>
      </c>
      <c r="D147" s="35"/>
    </row>
    <row r="148" spans="1:4" ht="20" x14ac:dyDescent="0.6">
      <c r="B148" s="33">
        <v>53</v>
      </c>
      <c r="C148" s="8" t="s">
        <v>174</v>
      </c>
      <c r="D148" s="35"/>
    </row>
    <row r="149" spans="1:4" ht="20" x14ac:dyDescent="0.6">
      <c r="B149" s="33">
        <v>54</v>
      </c>
      <c r="C149" s="8" t="s">
        <v>175</v>
      </c>
      <c r="D149" s="35"/>
    </row>
    <row r="150" spans="1:4" ht="20" x14ac:dyDescent="0.6">
      <c r="B150" s="33">
        <v>55</v>
      </c>
      <c r="C150" s="8" t="s">
        <v>176</v>
      </c>
      <c r="D150" s="35"/>
    </row>
    <row r="151" spans="1:4" x14ac:dyDescent="0.75">
      <c r="B151" s="36"/>
      <c r="C151" s="34"/>
      <c r="D151" s="35"/>
    </row>
    <row r="152" spans="1:4" x14ac:dyDescent="0.75">
      <c r="B152" s="36"/>
      <c r="C152" s="34"/>
      <c r="D152" s="35"/>
    </row>
  </sheetData>
  <mergeCells count="32">
    <mergeCell ref="C76:C77"/>
    <mergeCell ref="C84:C85"/>
    <mergeCell ref="B23:B27"/>
    <mergeCell ref="B53:B85"/>
    <mergeCell ref="B28:B52"/>
    <mergeCell ref="C67:C69"/>
    <mergeCell ref="C73:C75"/>
    <mergeCell ref="C51:C52"/>
    <mergeCell ref="C70:C72"/>
    <mergeCell ref="C63:C66"/>
    <mergeCell ref="B86:B93"/>
    <mergeCell ref="C10:C11"/>
    <mergeCell ref="C13:C14"/>
    <mergeCell ref="C86:C87"/>
    <mergeCell ref="C88:C90"/>
    <mergeCell ref="C33:C34"/>
    <mergeCell ref="C35:C39"/>
    <mergeCell ref="C40:C41"/>
    <mergeCell ref="C53:C56"/>
    <mergeCell ref="C57:C62"/>
    <mergeCell ref="B6:B22"/>
    <mergeCell ref="C15:C16"/>
    <mergeCell ref="C17:C18"/>
    <mergeCell ref="C91:C93"/>
    <mergeCell ref="C46:C50"/>
    <mergeCell ref="C42:C45"/>
    <mergeCell ref="D1:I4"/>
    <mergeCell ref="C28:C32"/>
    <mergeCell ref="C23:C27"/>
    <mergeCell ref="C8:C9"/>
    <mergeCell ref="C6:C7"/>
    <mergeCell ref="C19:C22"/>
  </mergeCells>
  <hyperlinks>
    <hyperlink ref="C104" r:id="rId1" xr:uid="{C35A0BCD-959E-4061-9D26-35531CFB3434}"/>
    <hyperlink ref="C105" r:id="rId2" xr:uid="{3C7CB4C3-563A-4AF6-B659-84F64CA354AF}"/>
    <hyperlink ref="C106" r:id="rId3" xr:uid="{1B1016AC-839F-4D0B-B4FB-7EDA7FA490E4}"/>
    <hyperlink ref="C96" r:id="rId4" location="/pop?menu=popViz&amp;CCODE=US&amp;CCODE_SINGLE=US&amp;TREND_RANGE=1990,2100&amp;TREND_ADJUST=Y&amp;ageGroup=1Y&amp;POP_YEARS=2023&amp;COUNTRY_YEAR=2023&amp;COUNTRY_YR_ANIM=2023&amp;popPages=BYAGE" display="https://www.census.gov/data-tools/demo/idb/ - /pop?menu=popViz&amp;CCODE=US&amp;CCODE_SINGLE=US&amp;TREND_RANGE=1990,2100&amp;TREND_ADJUST=Y&amp;ageGroup=1Y&amp;POP_YEARS=2023&amp;COUNTRY_YEAR=2023&amp;COUNTRY_YR_ANIM=2023&amp;popPages=BYAGE" xr:uid="{922C3F8C-3D07-45DF-BF76-780110F55465}"/>
  </hyperlinks>
  <pageMargins left="0.23622047244094491" right="0.23622047244094491" top="0.74803149606299213" bottom="0.74803149606299213" header="0.31496062992125984" footer="0.31496062992125984"/>
  <pageSetup paperSize="9" fitToHeight="2" orientation="portrait" r:id="rId5"/>
  <rowBreaks count="1" manualBreakCount="1">
    <brk id="72" max="16383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60F5-6FC1-427C-8149-027455DB993E}">
  <dimension ref="A1:D41"/>
  <sheetViews>
    <sheetView workbookViewId="0">
      <selection activeCell="A2" sqref="A2"/>
    </sheetView>
  </sheetViews>
  <sheetFormatPr defaultColWidth="8.81640625" defaultRowHeight="18.5" x14ac:dyDescent="0.6"/>
  <cols>
    <col min="1" max="1" width="8.81640625" style="2"/>
    <col min="2" max="2" width="11.81640625" style="15" customWidth="1"/>
    <col min="3" max="3" width="51.453125" style="15" bestFit="1" customWidth="1"/>
    <col min="4" max="8" width="8.81640625" style="2"/>
    <col min="9" max="9" width="44.453125" style="2" bestFit="1" customWidth="1"/>
    <col min="10" max="16384" width="8.81640625" style="2"/>
  </cols>
  <sheetData>
    <row r="1" spans="1:4" ht="21" x14ac:dyDescent="0.7">
      <c r="A1" s="14" t="s">
        <v>177</v>
      </c>
    </row>
    <row r="2" spans="1:4" ht="21" x14ac:dyDescent="0.7">
      <c r="A2" s="14" t="s">
        <v>178</v>
      </c>
    </row>
    <row r="3" spans="1:4" x14ac:dyDescent="0.6">
      <c r="B3" s="16"/>
    </row>
    <row r="4" spans="1:4" x14ac:dyDescent="0.55000000000000004">
      <c r="A4" s="3"/>
      <c r="B4" s="17"/>
      <c r="C4" s="17"/>
      <c r="D4" s="3"/>
    </row>
    <row r="5" spans="1:4" x14ac:dyDescent="0.55000000000000004">
      <c r="A5" s="4"/>
      <c r="B5" s="18" t="s">
        <v>179</v>
      </c>
      <c r="C5" s="19" t="s">
        <v>180</v>
      </c>
      <c r="D5" s="3"/>
    </row>
    <row r="6" spans="1:4" x14ac:dyDescent="0.55000000000000004">
      <c r="A6" s="4"/>
      <c r="B6" s="20" t="s">
        <v>181</v>
      </c>
      <c r="C6" s="21" t="s">
        <v>182</v>
      </c>
      <c r="D6" s="3"/>
    </row>
    <row r="7" spans="1:4" s="3" customFormat="1" ht="18" customHeight="1" x14ac:dyDescent="0.35">
      <c r="A7" s="4"/>
      <c r="B7" s="20" t="s">
        <v>183</v>
      </c>
      <c r="C7" s="21" t="s">
        <v>184</v>
      </c>
    </row>
    <row r="8" spans="1:4" s="3" customFormat="1" ht="18" customHeight="1" x14ac:dyDescent="0.35">
      <c r="A8" s="4"/>
      <c r="B8" s="20" t="s">
        <v>185</v>
      </c>
      <c r="C8" s="21" t="s">
        <v>186</v>
      </c>
    </row>
    <row r="9" spans="1:4" s="3" customFormat="1" ht="18" customHeight="1" x14ac:dyDescent="0.35">
      <c r="A9" s="4"/>
      <c r="B9" s="20" t="s">
        <v>187</v>
      </c>
      <c r="C9" s="21" t="s">
        <v>188</v>
      </c>
    </row>
    <row r="10" spans="1:4" s="3" customFormat="1" ht="18" customHeight="1" x14ac:dyDescent="0.35">
      <c r="A10" s="4"/>
      <c r="B10" s="20" t="s">
        <v>189</v>
      </c>
      <c r="C10" s="21" t="s">
        <v>190</v>
      </c>
    </row>
    <row r="11" spans="1:4" s="3" customFormat="1" ht="18" customHeight="1" x14ac:dyDescent="0.35">
      <c r="A11" s="4"/>
      <c r="B11" s="20" t="s">
        <v>191</v>
      </c>
      <c r="C11" s="21" t="s">
        <v>192</v>
      </c>
    </row>
    <row r="12" spans="1:4" s="3" customFormat="1" ht="18" customHeight="1" x14ac:dyDescent="0.35">
      <c r="A12" s="4"/>
      <c r="B12" s="20" t="s">
        <v>193</v>
      </c>
      <c r="C12" s="21" t="s">
        <v>194</v>
      </c>
    </row>
    <row r="13" spans="1:4" s="3" customFormat="1" ht="18" customHeight="1" x14ac:dyDescent="0.35">
      <c r="A13" s="4"/>
      <c r="B13" s="20" t="s">
        <v>195</v>
      </c>
      <c r="C13" s="21" t="s">
        <v>196</v>
      </c>
    </row>
    <row r="14" spans="1:4" s="3" customFormat="1" ht="18" customHeight="1" x14ac:dyDescent="0.35">
      <c r="A14" s="4"/>
      <c r="B14" s="20" t="s">
        <v>197</v>
      </c>
      <c r="C14" s="21" t="s">
        <v>198</v>
      </c>
    </row>
    <row r="15" spans="1:4" s="3" customFormat="1" ht="18" customHeight="1" x14ac:dyDescent="0.35">
      <c r="A15" s="4"/>
      <c r="B15" s="20" t="s">
        <v>199</v>
      </c>
      <c r="C15" s="21" t="s">
        <v>200</v>
      </c>
    </row>
    <row r="16" spans="1:4" s="3" customFormat="1" ht="18" customHeight="1" x14ac:dyDescent="0.35">
      <c r="A16" s="4"/>
      <c r="B16" s="20" t="s">
        <v>201</v>
      </c>
      <c r="C16" s="21" t="s">
        <v>202</v>
      </c>
    </row>
    <row r="17" spans="1:3" s="3" customFormat="1" ht="18" customHeight="1" x14ac:dyDescent="0.35">
      <c r="A17" s="4"/>
      <c r="B17" s="20" t="s">
        <v>203</v>
      </c>
      <c r="C17" s="21" t="s">
        <v>204</v>
      </c>
    </row>
    <row r="18" spans="1:3" s="3" customFormat="1" ht="18" customHeight="1" x14ac:dyDescent="0.35">
      <c r="A18" s="4"/>
      <c r="B18" s="20" t="s">
        <v>205</v>
      </c>
      <c r="C18" s="21" t="s">
        <v>206</v>
      </c>
    </row>
    <row r="19" spans="1:3" s="3" customFormat="1" ht="18" customHeight="1" x14ac:dyDescent="0.35">
      <c r="A19" s="4"/>
      <c r="B19" s="20" t="s">
        <v>207</v>
      </c>
      <c r="C19" s="21" t="s">
        <v>208</v>
      </c>
    </row>
    <row r="20" spans="1:3" s="3" customFormat="1" ht="18" customHeight="1" x14ac:dyDescent="0.35">
      <c r="A20" s="4"/>
      <c r="B20" s="20" t="s">
        <v>209</v>
      </c>
      <c r="C20" s="21" t="s">
        <v>210</v>
      </c>
    </row>
    <row r="21" spans="1:3" s="3" customFormat="1" ht="18" customHeight="1" x14ac:dyDescent="0.35">
      <c r="A21" s="4"/>
      <c r="B21" s="20" t="s">
        <v>211</v>
      </c>
      <c r="C21" s="21" t="s">
        <v>212</v>
      </c>
    </row>
    <row r="22" spans="1:3" s="3" customFormat="1" ht="18" customHeight="1" x14ac:dyDescent="0.35">
      <c r="A22" s="4"/>
      <c r="B22" s="20" t="s">
        <v>213</v>
      </c>
      <c r="C22" s="21" t="s">
        <v>214</v>
      </c>
    </row>
    <row r="23" spans="1:3" s="3" customFormat="1" ht="18" customHeight="1" x14ac:dyDescent="0.35">
      <c r="A23" s="4"/>
      <c r="B23" s="20" t="s">
        <v>215</v>
      </c>
      <c r="C23" s="21" t="s">
        <v>216</v>
      </c>
    </row>
    <row r="24" spans="1:3" s="3" customFormat="1" ht="18" customHeight="1" x14ac:dyDescent="0.35">
      <c r="A24" s="4"/>
      <c r="B24" s="20" t="s">
        <v>217</v>
      </c>
      <c r="C24" s="21" t="s">
        <v>218</v>
      </c>
    </row>
    <row r="25" spans="1:3" s="3" customFormat="1" ht="18" customHeight="1" x14ac:dyDescent="0.35">
      <c r="A25" s="4"/>
      <c r="B25" s="20" t="s">
        <v>219</v>
      </c>
      <c r="C25" s="21" t="s">
        <v>220</v>
      </c>
    </row>
    <row r="26" spans="1:3" s="3" customFormat="1" ht="18" customHeight="1" x14ac:dyDescent="0.35">
      <c r="A26" s="4"/>
      <c r="B26" s="20" t="s">
        <v>221</v>
      </c>
      <c r="C26" s="21" t="s">
        <v>222</v>
      </c>
    </row>
    <row r="27" spans="1:3" s="3" customFormat="1" ht="18" customHeight="1" x14ac:dyDescent="0.35">
      <c r="A27" s="4"/>
      <c r="B27" s="20" t="s">
        <v>223</v>
      </c>
      <c r="C27" s="21" t="s">
        <v>224</v>
      </c>
    </row>
    <row r="28" spans="1:3" s="3" customFormat="1" ht="18" customHeight="1" x14ac:dyDescent="0.35">
      <c r="A28" s="4"/>
      <c r="B28" s="20" t="s">
        <v>225</v>
      </c>
      <c r="C28" s="21" t="s">
        <v>226</v>
      </c>
    </row>
    <row r="29" spans="1:3" s="3" customFormat="1" ht="18" customHeight="1" x14ac:dyDescent="0.35">
      <c r="A29" s="4"/>
      <c r="B29" s="20" t="s">
        <v>227</v>
      </c>
      <c r="C29" s="21" t="s">
        <v>228</v>
      </c>
    </row>
    <row r="30" spans="1:3" s="3" customFormat="1" ht="18" customHeight="1" x14ac:dyDescent="0.35">
      <c r="A30" s="4"/>
      <c r="B30" s="20" t="s">
        <v>229</v>
      </c>
      <c r="C30" s="21" t="s">
        <v>230</v>
      </c>
    </row>
    <row r="31" spans="1:3" s="3" customFormat="1" ht="18" customHeight="1" x14ac:dyDescent="0.35">
      <c r="A31" s="4"/>
      <c r="B31" s="20" t="s">
        <v>231</v>
      </c>
      <c r="C31" s="21" t="s">
        <v>232</v>
      </c>
    </row>
    <row r="32" spans="1:3" s="3" customFormat="1" ht="18" customHeight="1" x14ac:dyDescent="0.35">
      <c r="A32" s="4"/>
      <c r="B32" s="20" t="s">
        <v>233</v>
      </c>
      <c r="C32" s="21" t="s">
        <v>234</v>
      </c>
    </row>
    <row r="33" spans="1:4" s="3" customFormat="1" ht="18" customHeight="1" x14ac:dyDescent="0.35">
      <c r="A33" s="4"/>
      <c r="B33" s="20" t="s">
        <v>235</v>
      </c>
      <c r="C33" s="21" t="s">
        <v>236</v>
      </c>
    </row>
    <row r="34" spans="1:4" s="3" customFormat="1" ht="18" customHeight="1" x14ac:dyDescent="0.35">
      <c r="A34" s="4"/>
      <c r="B34" s="20" t="s">
        <v>237</v>
      </c>
      <c r="C34" s="21" t="s">
        <v>238</v>
      </c>
    </row>
    <row r="35" spans="1:4" s="3" customFormat="1" ht="18" customHeight="1" x14ac:dyDescent="0.35">
      <c r="A35" s="4"/>
      <c r="B35" s="20" t="s">
        <v>239</v>
      </c>
      <c r="C35" s="21" t="s">
        <v>240</v>
      </c>
    </row>
    <row r="36" spans="1:4" s="3" customFormat="1" ht="18" customHeight="1" x14ac:dyDescent="0.35">
      <c r="A36" s="4"/>
      <c r="B36" s="20" t="s">
        <v>241</v>
      </c>
      <c r="C36" s="21" t="s">
        <v>242</v>
      </c>
    </row>
    <row r="37" spans="1:4" ht="18" customHeight="1" x14ac:dyDescent="0.55000000000000004">
      <c r="A37" s="4"/>
      <c r="B37" s="20" t="s">
        <v>243</v>
      </c>
      <c r="C37" s="21" t="s">
        <v>244</v>
      </c>
      <c r="D37" s="3"/>
    </row>
    <row r="38" spans="1:4" ht="18" customHeight="1" x14ac:dyDescent="0.55000000000000004">
      <c r="A38" s="4"/>
      <c r="B38" s="20" t="s">
        <v>245</v>
      </c>
      <c r="C38" s="21" t="s">
        <v>246</v>
      </c>
      <c r="D38" s="3"/>
    </row>
    <row r="39" spans="1:4" ht="18" customHeight="1" x14ac:dyDescent="0.55000000000000004">
      <c r="A39" s="3"/>
      <c r="B39" s="17"/>
      <c r="C39" s="17"/>
      <c r="D39" s="3"/>
    </row>
    <row r="40" spans="1:4" ht="18" customHeight="1" x14ac:dyDescent="0.55000000000000004">
      <c r="A40" s="3"/>
      <c r="B40" s="17"/>
      <c r="C40" s="17"/>
      <c r="D40" s="3"/>
    </row>
    <row r="41" spans="1:4" ht="18" customHeight="1" x14ac:dyDescent="0.6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b70e21-54a8-4c97-9f55-8bb18d39fcb2" xsi:nil="true"/>
    <lcf76f155ced4ddcb4097134ff3c332f xmlns="3f818566-fead-4855-a74c-512392ef623c">
      <Terms xmlns="http://schemas.microsoft.com/office/infopath/2007/PartnerControls"/>
    </lcf76f155ced4ddcb4097134ff3c332f>
    <SharedWithUsers xmlns="73b70e21-54a8-4c97-9f55-8bb18d39fcb2">
      <UserInfo>
        <DisplayName>Joseph Tomlinson</DisplayName>
        <AccountId>320</AccountId>
        <AccountType/>
      </UserInfo>
      <UserInfo>
        <DisplayName>Ian Greenberg</DisplayName>
        <AccountId>405</AccountId>
        <AccountType/>
      </UserInfo>
      <UserInfo>
        <DisplayName>Mick Readey</DisplayName>
        <AccountId>20</AccountId>
        <AccountType/>
      </UserInfo>
      <UserInfo>
        <DisplayName>Souheil Salah</DisplayName>
        <AccountId>10</AccountId>
        <AccountType/>
      </UserInfo>
      <UserInfo>
        <DisplayName>Camilla Campbell</DisplayName>
        <AccountId>194</AccountId>
        <AccountType/>
      </UserInfo>
      <UserInfo>
        <DisplayName>Steph Mountifield</DisplayName>
        <AccountId>76</AccountId>
        <AccountType/>
      </UserInfo>
      <UserInfo>
        <DisplayName>Annabel Brownrigg-Gleeson</DisplayName>
        <AccountId>406</AccountId>
        <AccountType/>
      </UserInfo>
      <UserInfo>
        <DisplayName>Joshua Williams</DisplayName>
        <AccountId>18</AccountId>
        <AccountType/>
      </UserInfo>
      <UserInfo>
        <DisplayName>Frances DeFranco</DisplayName>
        <AccountId>13</AccountId>
        <AccountType/>
      </UserInfo>
      <UserInfo>
        <DisplayName>Nick Stone</DisplayName>
        <AccountId>26</AccountId>
        <AccountType/>
      </UserInfo>
      <UserInfo>
        <DisplayName>James Dodwell</DisplayName>
        <AccountId>19</AccountId>
        <AccountType/>
      </UserInfo>
      <UserInfo>
        <DisplayName>Jeff McLaughlin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1DD7DC8D1A64980D1622AD077DB5E" ma:contentTypeVersion="16" ma:contentTypeDescription="Create a new document." ma:contentTypeScope="" ma:versionID="0303a6455b3283a12d782e9883777d4f">
  <xsd:schema xmlns:xsd="http://www.w3.org/2001/XMLSchema" xmlns:xs="http://www.w3.org/2001/XMLSchema" xmlns:p="http://schemas.microsoft.com/office/2006/metadata/properties" xmlns:ns2="3f818566-fead-4855-a74c-512392ef623c" xmlns:ns3="73b70e21-54a8-4c97-9f55-8bb18d39fcb2" targetNamespace="http://schemas.microsoft.com/office/2006/metadata/properties" ma:root="true" ma:fieldsID="1f3476af08ebbb0d4d0e35d72c0aad48" ns2:_="" ns3:_="">
    <xsd:import namespace="3f818566-fead-4855-a74c-512392ef623c"/>
    <xsd:import namespace="73b70e21-54a8-4c97-9f55-8bb18d39fc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18566-fead-4855-a74c-512392ef6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451d461-d530-465a-81eb-73ef42a83d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70e21-54a8-4c97-9f55-8bb18d39fcb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fd8ed18-6f3a-4499-a01e-0f05fdb2d753}" ma:internalName="TaxCatchAll" ma:showField="CatchAllData" ma:web="73b70e21-54a8-4c97-9f55-8bb18d39fc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98736-E3B4-4972-8570-B3C9B60E190C}">
  <ds:schemaRefs>
    <ds:schemaRef ds:uri="http://schemas.microsoft.com/office/2006/metadata/properties"/>
    <ds:schemaRef ds:uri="http://purl.org/dc/elements/1.1/"/>
    <ds:schemaRef ds:uri="3f818566-fead-4855-a74c-512392ef623c"/>
    <ds:schemaRef ds:uri="73b70e21-54a8-4c97-9f55-8bb18d39fcb2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00694A-E640-452C-A280-8F5EFD6BD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818566-fead-4855-a74c-512392ef623c"/>
    <ds:schemaRef ds:uri="73b70e21-54a8-4c97-9f55-8bb18d39fc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AD987-EF1E-4DC1-8493-D8192CCE3C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Overview</vt:lpstr>
      <vt:lpstr>Glossary</vt:lpstr>
      <vt:lpstr>Overview!Print_Titles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Camilla Campbell</dc:creator>
  <cp:keywords/>
  <dc:description/>
  <cp:lastModifiedBy>Frannie DeFranco</cp:lastModifiedBy>
  <cp:revision/>
  <dcterms:created xsi:type="dcterms:W3CDTF">2023-01-16T14:57:18Z</dcterms:created>
  <dcterms:modified xsi:type="dcterms:W3CDTF">2025-04-25T19:19:04Z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0x0101007AE1DD7DC8D1A64980D1622AD077DB5E</vt:lpwstr>
  </property>
  <property fmtid="{D5CDD505-2E9C-101B-9397-08002B2CF9AE}" pid="3" name="MediaServiceImageTags">
    <vt:lpwstr/>
  </property>
  <property fmtid="{D5CDD505-2E9C-101B-9397-08002B2CF9AE}" pid="4" name="MSIP_Label_bea66b2b-af80-48b6-873b-d341d3035cfa_Enabled">
    <vt:lpwstr>true</vt:lpwstr>
  </property>
  <property fmtid="{D5CDD505-2E9C-101B-9397-08002B2CF9AE}" pid="5" name="MSIP_Label_bea66b2b-af80-48b6-873b-d341d3035cfa_SetDate">
    <vt:lpwstr>2024-03-27T12:00:34Z</vt:lpwstr>
  </property>
  <property fmtid="{D5CDD505-2E9C-101B-9397-08002B2CF9AE}" pid="6" name="MSIP_Label_bea66b2b-af80-48b6-873b-d341d3035cfa_Method">
    <vt:lpwstr>Standard</vt:lpwstr>
  </property>
  <property fmtid="{D5CDD505-2E9C-101B-9397-08002B2CF9AE}" pid="7" name="MSIP_Label_bea66b2b-af80-48b6-873b-d341d3035cfa_Name">
    <vt:lpwstr>Proprietary</vt:lpwstr>
  </property>
  <property fmtid="{D5CDD505-2E9C-101B-9397-08002B2CF9AE}" pid="8" name="MSIP_Label_bea66b2b-af80-48b6-873b-d341d3035cfa_SiteId">
    <vt:lpwstr>63982aff-fb6c-4c22-973b-70e4acfb63e6</vt:lpwstr>
  </property>
  <property fmtid="{D5CDD505-2E9C-101B-9397-08002B2CF9AE}" pid="9" name="MSIP_Label_bea66b2b-af80-48b6-873b-d341d3035cfa_ActionId">
    <vt:lpwstr>fa9e1b7e-0b50-4144-b331-89e8be906b41</vt:lpwstr>
  </property>
  <property fmtid="{D5CDD505-2E9C-101B-9397-08002B2CF9AE}" pid="10" name="MSIP_Label_bea66b2b-af80-48b6-873b-d341d3035cfa_ContentBits">
    <vt:lpwstr>0</vt:lpwstr>
  </property>
</Properties>
</file>